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Y:\LfL\OrgEinheiten\KErn\KErn-Wissenstransfer\2_GV\KSV\03_Gemeinsame Projekte\Coaching KSV\2022_23_Coaching KSV\5_Coaching\Check ZM\Final\"/>
    </mc:Choice>
  </mc:AlternateContent>
  <xr:revisionPtr revIDLastSave="0" documentId="13_ncr:1_{17D625E6-689B-4F0E-8828-4931AB976F87}" xr6:coauthVersionLast="47" xr6:coauthVersionMax="47" xr10:uidLastSave="{00000000-0000-0000-0000-000000000000}"/>
  <bookViews>
    <workbookView xWindow="-108" yWindow="-108" windowWidth="23256" windowHeight="12576" xr2:uid="{00000000-000D-0000-FFFF-FFFF00000000}"/>
  </bookViews>
  <sheets>
    <sheet name="Angebots-Check" sheetId="1" r:id="rId1"/>
    <sheet name="Erläuterungen" sheetId="4" r:id="rId2"/>
    <sheet name="Beispiel" sheetId="14" r:id="rId3"/>
  </sheets>
  <externalReferences>
    <externalReference r:id="rId4"/>
  </externalReferences>
  <definedNames>
    <definedName name="Auswahl">#REF!</definedName>
    <definedName name="Auswahl2">#REF!</definedName>
    <definedName name="_xlnm.Print_Area" localSheetId="0">'Angebots-Check'!$A$1:$K$26</definedName>
    <definedName name="_xlnm.Print_Area" localSheetId="2">Beispiel!$A$1:$K$87</definedName>
    <definedName name="_xlnm.Print_Area" localSheetId="1">Erläuterungen!$A$1:$A$114</definedName>
    <definedName name="OLE_LINK2" localSheetId="2">Beispiel!$E$60</definedName>
    <definedName name="Wert">[1]Tabelle2!$E$4:$E$5</definedName>
    <definedName name="Werte" localSheetId="1">#REF!</definedName>
    <definedName name="Wer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14" l="1"/>
  <c r="K22" i="1"/>
  <c r="H22" i="14" l="1"/>
  <c r="J22" i="14" s="1"/>
  <c r="H22" i="1"/>
  <c r="J22" i="1" s="1"/>
  <c r="I22" i="14" l="1"/>
  <c r="I22" i="1"/>
  <c r="H26" i="14" l="1"/>
  <c r="H25" i="14"/>
  <c r="I25" i="14" s="1"/>
  <c r="H24" i="14"/>
  <c r="K24" i="14" s="1"/>
  <c r="H20" i="14"/>
  <c r="I20" i="14" s="1"/>
  <c r="K20" i="14" s="1"/>
  <c r="H19" i="14"/>
  <c r="H18" i="14"/>
  <c r="J18" i="14" s="1"/>
  <c r="H17" i="14"/>
  <c r="I17" i="14" s="1"/>
  <c r="K17" i="14" s="1"/>
  <c r="H16" i="14"/>
  <c r="J16" i="14" s="1"/>
  <c r="H15" i="14"/>
  <c r="J15" i="14" s="1"/>
  <c r="H14" i="14"/>
  <c r="I14" i="14" s="1"/>
  <c r="K14" i="14" s="1"/>
  <c r="H13" i="14"/>
  <c r="H12" i="14"/>
  <c r="J12" i="14" s="1"/>
  <c r="I13" i="14" l="1"/>
  <c r="K13" i="14" s="1"/>
  <c r="J13" i="14"/>
  <c r="J19" i="14"/>
  <c r="I19" i="14"/>
  <c r="K19" i="14" s="1"/>
  <c r="J20" i="14"/>
  <c r="J17" i="14"/>
  <c r="I15" i="14"/>
  <c r="K15" i="14" s="1"/>
  <c r="I26" i="14"/>
  <c r="I12" i="14"/>
  <c r="K12" i="14" s="1"/>
  <c r="I16" i="14"/>
  <c r="K16" i="14" s="1"/>
  <c r="I18" i="14"/>
  <c r="K18" i="14" s="1"/>
  <c r="J14" i="14"/>
  <c r="I24" i="14"/>
  <c r="H13" i="1" l="1"/>
  <c r="I13" i="1" s="1"/>
  <c r="K13" i="1" s="1"/>
  <c r="H15" i="1"/>
  <c r="J15" i="1" s="1"/>
  <c r="H25" i="1"/>
  <c r="H26" i="1"/>
  <c r="I26" i="1" s="1"/>
  <c r="H24" i="1"/>
  <c r="K24" i="1" s="1"/>
  <c r="H20" i="1"/>
  <c r="J20" i="1" s="1"/>
  <c r="H18" i="1"/>
  <c r="J18" i="1" s="1"/>
  <c r="H16" i="1"/>
  <c r="J16" i="1" s="1"/>
  <c r="H14" i="1"/>
  <c r="I14" i="1" s="1"/>
  <c r="K14" i="1" s="1"/>
  <c r="H17" i="1"/>
  <c r="I17" i="1" s="1"/>
  <c r="K17" i="1" s="1"/>
  <c r="H19" i="1"/>
  <c r="J19" i="1" s="1"/>
  <c r="H12" i="1"/>
  <c r="I12" i="1" s="1"/>
  <c r="K12" i="1" s="1"/>
  <c r="I25" i="1" l="1"/>
  <c r="I24" i="1"/>
  <c r="J14" i="1"/>
  <c r="J12" i="1"/>
  <c r="I15" i="1"/>
  <c r="K15" i="1" s="1"/>
  <c r="J13" i="1"/>
  <c r="I19" i="1"/>
  <c r="K19" i="1" s="1"/>
  <c r="J17" i="1"/>
  <c r="I20" i="1"/>
  <c r="K20" i="1" s="1"/>
  <c r="I18" i="1"/>
  <c r="K18" i="1" s="1"/>
  <c r="I16" i="1"/>
  <c r="K16" i="1" s="1"/>
</calcChain>
</file>

<file path=xl/sharedStrings.xml><?xml version="1.0" encoding="utf-8"?>
<sst xmlns="http://schemas.openxmlformats.org/spreadsheetml/2006/main" count="178" uniqueCount="134">
  <si>
    <t>Beachten Sie die Ausfüllhinweise unter Erläuterungen!</t>
  </si>
  <si>
    <t>IST</t>
  </si>
  <si>
    <t>Status</t>
  </si>
  <si>
    <t>Obst</t>
  </si>
  <si>
    <t>Milch und Milchprodukte</t>
  </si>
  <si>
    <t>Sollwert nach DGE</t>
  </si>
  <si>
    <t>Angaben zu den angebotenen Lebensmittelgruppen</t>
  </si>
  <si>
    <t>Anmerkung</t>
  </si>
  <si>
    <t>1 x Milch und Milchprodukte</t>
  </si>
  <si>
    <t>1 x Vollkornprodukte</t>
  </si>
  <si>
    <t>1 x Gemüse</t>
  </si>
  <si>
    <t>Milch und Milchprodukte:</t>
  </si>
  <si>
    <t>1 x Obst</t>
  </si>
  <si>
    <t>Sonstiges</t>
  </si>
  <si>
    <t>Beispiel Schokoladenpudding</t>
  </si>
  <si>
    <t>Fleisch und Wurstwaren:</t>
  </si>
  <si>
    <t xml:space="preserve">Fettgehalt: </t>
  </si>
  <si>
    <r>
      <t xml:space="preserve">Käse: max. 30 % </t>
    </r>
    <r>
      <rPr>
        <i/>
        <sz val="11"/>
        <color theme="1"/>
        <rFont val="Calibri"/>
        <family val="2"/>
        <scheme val="minor"/>
      </rPr>
      <t xml:space="preserve">Fett absolut </t>
    </r>
  </si>
  <si>
    <r>
      <t xml:space="preserve">Speisequark: max. 5 % </t>
    </r>
    <r>
      <rPr>
        <i/>
        <sz val="11"/>
        <color theme="1"/>
        <rFont val="Calibri"/>
        <family val="2"/>
        <scheme val="minor"/>
      </rPr>
      <t>Fett absolut</t>
    </r>
    <r>
      <rPr>
        <sz val="11"/>
        <color theme="1"/>
        <rFont val="Calibri"/>
        <family val="2"/>
        <scheme val="minor"/>
      </rPr>
      <t xml:space="preserve"> (ohne Zucker und Süßungsmittel)</t>
    </r>
  </si>
  <si>
    <r>
      <t xml:space="preserve">Milch, Naturjoghut, Buttermilch, Dickmilch, Kefir: max. 3,8 % </t>
    </r>
    <r>
      <rPr>
        <i/>
        <sz val="11"/>
        <color theme="1"/>
        <rFont val="Calibri"/>
        <family val="2"/>
        <scheme val="minor"/>
      </rPr>
      <t>Fett absolut</t>
    </r>
    <r>
      <rPr>
        <sz val="11"/>
        <color theme="1"/>
        <rFont val="Calibri"/>
        <family val="2"/>
        <scheme val="minor"/>
      </rPr>
      <t xml:space="preserve"> (ohne Zucker und Süßungsmittel)</t>
    </r>
  </si>
  <si>
    <t>Eier:</t>
  </si>
  <si>
    <t xml:space="preserve">1 x Rohkost </t>
  </si>
  <si>
    <t xml:space="preserve">Obst ohne Zucker und Süßungsmittel </t>
  </si>
  <si>
    <t>Nüsse (ungesalzen) oder Ölsaaten</t>
  </si>
  <si>
    <t>Getränke:</t>
  </si>
  <si>
    <t xml:space="preserve">Wasser, Früchte- und Kräutertee (je ohne Zucker und Süßungsmittel) </t>
  </si>
  <si>
    <t>Quinoa, Amaranth und Buchweizen sind sogenannte Pseudogetreide. Sie sind glutenfrei und werden als Beilage oder in Aufläufen eingesetzt. Amaranth und Quinoa werden aufgrund der mit Vollkorngetreide vergleichbaren Nährstoffe ebenfalls als Vollkornprodukte gewertet. Buchweizen wird geschält und ungeschält im Handel angeboten. Soll dieser als Vollkornprodukt gewertet werden, ist die ungeschälte Variante einzusetzen.</t>
  </si>
  <si>
    <t>Häufigkeit innerhalb von 5 Verpflegungstagen</t>
  </si>
  <si>
    <t>Summe für 5 Tage</t>
  </si>
  <si>
    <t>Optimierungs-bedarf für 5 Tage</t>
  </si>
  <si>
    <t>Getränke</t>
  </si>
  <si>
    <t>Mindestens die Hälfte des täglichen Angebots sind Vollkornprodukte</t>
  </si>
  <si>
    <t xml:space="preserve">Gemüse/Rohkost </t>
  </si>
  <si>
    <t>Getreide und Getreideprodukte</t>
  </si>
  <si>
    <t>gesüßte Getränke</t>
  </si>
  <si>
    <t>gesüßte Milchprodukte</t>
  </si>
  <si>
    <t>Angebots-Check Zwischenverpflegung - Auswertung des Zwischenverpflegungsangebots für 5 Verpflegungstage</t>
  </si>
  <si>
    <t>modifiziert nach dem DGE-Qualitätsstandard für die Verpflegung in Schulen</t>
  </si>
  <si>
    <t>Süßigkeiten, süßes Gebäck, Croissant</t>
  </si>
  <si>
    <r>
      <t xml:space="preserve">Ein Fleischgericht wird immer bei </t>
    </r>
    <r>
      <rPr>
        <b/>
        <sz val="11"/>
        <color theme="1"/>
        <rFont val="Calibri"/>
        <family val="2"/>
        <scheme val="minor"/>
      </rPr>
      <t>Fleisch- oder Wurstgerichten</t>
    </r>
    <r>
      <rPr>
        <sz val="11"/>
        <color theme="1"/>
        <rFont val="Calibri"/>
        <family val="2"/>
        <scheme val="minor"/>
      </rPr>
      <t xml:space="preserve"> mit der </t>
    </r>
    <r>
      <rPr>
        <b/>
        <sz val="11"/>
        <color theme="1"/>
        <rFont val="Calibri"/>
        <family val="2"/>
        <scheme val="minor"/>
      </rPr>
      <t>Menge 1</t>
    </r>
    <r>
      <rPr>
        <sz val="11"/>
        <color theme="1"/>
        <rFont val="Calibri"/>
        <family val="2"/>
        <scheme val="minor"/>
      </rPr>
      <t xml:space="preserve"> eingetragen. </t>
    </r>
  </si>
  <si>
    <t>1 x Fleisch / Wurstwaren</t>
  </si>
  <si>
    <t>1 x Getreide und Getreideprodukte</t>
  </si>
  <si>
    <t>Fleisch und Wurstwaren als Belag: max. 20 % Fett</t>
  </si>
  <si>
    <t>Für Schüler der Primarstufe (6 bis unter 10 Jahre): ca. 20 g in 5 Verpflegungstagen</t>
  </si>
  <si>
    <t>1 x gesüßte Milchprodukte</t>
  </si>
  <si>
    <t xml:space="preserve">Gesüßte Milchprodukte </t>
  </si>
  <si>
    <t>Beispiel Schokopudding</t>
  </si>
  <si>
    <r>
      <t xml:space="preserve">zuckerhaltige Milchprodukte wie Kuchen, Pudding, Speiseeis werden mit der Menge </t>
    </r>
    <r>
      <rPr>
        <b/>
        <sz val="11"/>
        <color theme="1"/>
        <rFont val="Calibri"/>
        <family val="2"/>
        <scheme val="minor"/>
      </rPr>
      <t>1</t>
    </r>
    <r>
      <rPr>
        <sz val="11"/>
        <color theme="1"/>
        <rFont val="Calibri"/>
        <family val="2"/>
        <scheme val="minor"/>
      </rPr>
      <t xml:space="preserve"> eingetragen</t>
    </r>
  </si>
  <si>
    <t xml:space="preserve">Gemüse / Rohkost </t>
  </si>
  <si>
    <t>Für Schüler der Primarstufe (6 bis unter 10 Jahre): ca. 450 g in 5 Verpflegungstagen</t>
  </si>
  <si>
    <t xml:space="preserve">Für Schüler der Sekundarstufe (10 bis unter 19 Jahre): ca. 500 -700 g in 5 Verpflegungstagen  </t>
  </si>
  <si>
    <t>Für Schüler der Primarstufe (6 bis unter 10 Jahre): ca. 800 g in 5 Verpflegungstagen</t>
  </si>
  <si>
    <t xml:space="preserve">Für Schüler der Sekundarstufe (10 bis unter 19 Jahre): ca. 800 - 1200 g in 5 Verpflegungstagen  </t>
  </si>
  <si>
    <t>Vollkornprodukte wie Vollkornbrot/-semmeln, Vollkornpizza, Goldhirse, Grünkern (als Bratling).</t>
  </si>
  <si>
    <t xml:space="preserve">1 x Milch und Milchprodukte </t>
  </si>
  <si>
    <t>Für Schüler der Primarstufe (6 bis unter 10 Jahre): ca. 500 g in 5 Verpflegungstagen</t>
  </si>
  <si>
    <t xml:space="preserve">Für Schüler der Sekundarstufe (10 bis unter 19 Jahre): ca. 550 - 750 g in 5 Verpflegungstagen </t>
  </si>
  <si>
    <t>Frisch oder tiefgekühlt, wie z. B. Paprika, Tomate, Gurke, Salat, Gelbe Rüben, Kohlrabi usw. sowie Hülsenfrüchte (Linsen, Bohnen, Erbsen) als Burger-Pattie oder Salatbeilage in gekochter Form</t>
  </si>
  <si>
    <t xml:space="preserve">1 x Gemüse  </t>
  </si>
  <si>
    <t>1 x Nüsse und Ölsaaten</t>
  </si>
  <si>
    <t>1 x gesüßte Milchprodukte (wenn es sich nicht um Naturjoghurt handelt)</t>
  </si>
  <si>
    <t xml:space="preserve">Für Schüler der Sekundarstufe (10 bis unter 19 Jahre): ca. 40-50 g in 5 Verpflegungstagen  </t>
  </si>
  <si>
    <t xml:space="preserve">Für Schüler der Primarstufe (6 bis unter 10 Jahre): ca. 900 g in 5 Verpflegungstagen, davon Nüsse ca. 25 g </t>
  </si>
  <si>
    <t xml:space="preserve">Für Schüler der Sekundarstufe (10 bis unter 19 Jahre): ca. 1000 - 1200 g in 5 Verpflegungstagen, davon Nüsse ca. 50 - 60 g </t>
  </si>
  <si>
    <t xml:space="preserve">1 x gesüßtes Milchprodukt </t>
  </si>
  <si>
    <t>Im Vergleich zu Kuhmilch sind Sojadrink, Erbsendrink aber auch Haferdrink, Mandeldrink und co. deutlich kalziumärmer und werden deswegen teilweise angereichert. Zudem wird der Eigengeschmack (bspw. der Bohnen) häufig durch den Zusatz von Zucker und/oder Aromen verdeckt. Achten Sie beim Einsatz auf eine Anreicherung mit Kalzium und gehen Sie grundsätzlich sparsam mit Milchalternativen um.</t>
  </si>
  <si>
    <t>Salat-Box mit Couscous, Kidney-Bohnen, Thunfisch, Mais und Joghurt-Dressing</t>
  </si>
  <si>
    <t>Börek mit Spinat und Fetakäse (vegetarisch)</t>
  </si>
  <si>
    <t xml:space="preserve">Leberkässemmel mit Ketchup und Senf </t>
  </si>
  <si>
    <t>Nudelsalat mit Geflügelfleischwurst, Paprika, Essiggurken, Erbsen-Möhren-Mix</t>
  </si>
  <si>
    <t>Montag</t>
  </si>
  <si>
    <t>Dienstag</t>
  </si>
  <si>
    <t>Mittwoch</t>
  </si>
  <si>
    <t>Donnerstag</t>
  </si>
  <si>
    <t xml:space="preserve">Freitag </t>
  </si>
  <si>
    <t>Fleisch / Wurstwaren</t>
  </si>
  <si>
    <t>Achten Sie darauf, Zucker sparsam einzusetzen. Gerade stark gesüßte Speisen fördern Heißhungerattacken und mindern die Konzentrationsfähigkeit.</t>
  </si>
  <si>
    <t xml:space="preserve">Name der Schule: </t>
  </si>
  <si>
    <t>Zubereitung</t>
  </si>
  <si>
    <t>Ausfüllhinweise für den Angebots-Check Zwischenverpflegung</t>
  </si>
  <si>
    <t xml:space="preserve">Weißes Fleisch bzw. mageres Muskelfleisch von Geflügel (z. B. Putenbrust, Hähnchenschnitzel) ist rotem (verarbeitetem) Fleisch und Wurst gegenüber zu bevozugen. </t>
  </si>
  <si>
    <t>Rohkost: alle Gemüsesorten als Rohkost, z. B. Tomaten, Gurke als Salat oder in Stifte, Scheiben geschnitten, Krautsalat, Kopf-, Eisberg-, Eichblatt-, Feldsalat, Endivie im gemischten Salat oder als Garnitur.</t>
  </si>
  <si>
    <t>Beispiel Obstsalat mit Joghurt und Nüssen</t>
  </si>
  <si>
    <t>Mit dem Angebots-Check Zwischenverpflegung werten Sie das Verpflegungsangebot für 5 Tage aus. Tragen Sie dazu zunächst einmalig ein, was Sie standardmäßig immer im Angebot haben (z. B. im Kiosk bzw. im Automaten). Danach tragen Sie in die Spalte des entsprechenden Verpflegungstages das wechselnde Angebot, d. h. den Snack / das Gericht mit allen Komponenten ein.</t>
  </si>
  <si>
    <t xml:space="preserve">Anschließend gehen Sie jede Spalte von oben nach unten durch und nehmen bei jedem Kriterium eine Eintragung vor. Entscheiden Sie, ob das Kriterium erfüllt ist oder nicht und tragen Sie entsprechend eine 1 für "erfüllt bzw. vorhanden" und eine 0 für "nicht erfüllt bzw. nicht vorhanden" ein. Statt eine 0 einzutragen, können Sie das Feld auch leer lassen. </t>
  </si>
  <si>
    <t xml:space="preserve">Salat aus gekochtem Gemüse, wie z. B. Brechbohnensalat, wird unter Gemüse, nicht unter Rohkost gezählt. </t>
  </si>
  <si>
    <r>
      <t xml:space="preserve">Tragen Sie immer zunächst eine </t>
    </r>
    <r>
      <rPr>
        <b/>
        <sz val="11"/>
        <color theme="1"/>
        <rFont val="Calibri"/>
        <family val="2"/>
        <scheme val="minor"/>
      </rPr>
      <t>1</t>
    </r>
    <r>
      <rPr>
        <sz val="11"/>
        <color theme="1"/>
        <rFont val="Calibri"/>
        <family val="2"/>
        <scheme val="minor"/>
      </rPr>
      <t xml:space="preserve"> bei</t>
    </r>
    <r>
      <rPr>
        <b/>
        <sz val="11"/>
        <color theme="1"/>
        <rFont val="Calibri"/>
        <family val="2"/>
        <scheme val="minor"/>
      </rPr>
      <t xml:space="preserve"> Gemüse </t>
    </r>
    <r>
      <rPr>
        <sz val="11"/>
        <color theme="1"/>
        <rFont val="Calibri"/>
        <family val="2"/>
        <scheme val="minor"/>
      </rPr>
      <t xml:space="preserve">ein. Enthält das Gericht Rohkost, wird diese zusätzlich bei </t>
    </r>
    <r>
      <rPr>
        <b/>
        <sz val="11"/>
        <color theme="1"/>
        <rFont val="Calibri"/>
        <family val="2"/>
        <scheme val="minor"/>
      </rPr>
      <t xml:space="preserve">Rohkost </t>
    </r>
    <r>
      <rPr>
        <sz val="11"/>
        <color theme="1"/>
        <rFont val="Calibri"/>
        <family val="2"/>
        <scheme val="minor"/>
      </rPr>
      <t>mit einer</t>
    </r>
    <r>
      <rPr>
        <b/>
        <sz val="11"/>
        <color theme="1"/>
        <rFont val="Calibri"/>
        <family val="2"/>
        <scheme val="minor"/>
      </rPr>
      <t xml:space="preserve"> 1 </t>
    </r>
    <r>
      <rPr>
        <sz val="11"/>
        <color theme="1"/>
        <rFont val="Calibri"/>
        <family val="2"/>
        <scheme val="minor"/>
      </rPr>
      <t>eingetragen.</t>
    </r>
  </si>
  <si>
    <r>
      <t xml:space="preserve">Für Eier gibt es keine Empfehlung zur Verzehrsmenge. In den nährstoffoptimierten Speiseplänen der DGE wurde für das Frühstück und die Zwischenmahlzeiten mit 20 - 30 g Ei  </t>
    </r>
    <r>
      <rPr>
        <u/>
        <sz val="11"/>
        <color theme="1"/>
        <rFont val="Calibri"/>
        <family val="2"/>
        <scheme val="minor"/>
      </rPr>
      <t>pro Woche</t>
    </r>
    <r>
      <rPr>
        <sz val="11"/>
        <color theme="1"/>
        <rFont val="Calibri"/>
        <family val="2"/>
        <scheme val="minor"/>
      </rPr>
      <t xml:space="preserve"> gerechnet.</t>
    </r>
  </si>
  <si>
    <t>Ungesüßte Getränke sind jederzeit verfügbar.</t>
  </si>
  <si>
    <t>Mindestens die Hälfte des täglichen Angebots sind Vollkornprodukte.</t>
  </si>
  <si>
    <t>Getreide und Getreideprodukte sind im Angebot enthalten.</t>
  </si>
  <si>
    <t xml:space="preserve"> Gemüse ist im Angebot enthalten.</t>
  </si>
  <si>
    <t xml:space="preserve"> Obst ist im Angebot enthalten.</t>
  </si>
  <si>
    <t>Milch und Milchprodukte sind im Angebot enthalten.</t>
  </si>
  <si>
    <t>An max. zwei Tagen pro Woche werden Fleisch / Wurstwaren angeboten.</t>
  </si>
  <si>
    <t xml:space="preserve">davon mind. 3 x pro Woche als Rohkost </t>
  </si>
  <si>
    <t xml:space="preserve">davon mind. 2 x pro Woche als Nüsse oder Ölsaaten </t>
  </si>
  <si>
    <t>evtl. täglich wechselndes Kiosk-Angebot</t>
  </si>
  <si>
    <t>dauerhaft im Angebot (Kiosk und Automaten)</t>
  </si>
  <si>
    <t xml:space="preserve">davon mind. 2 x pro Woche Nüsse oder Ölsaaten </t>
  </si>
  <si>
    <t xml:space="preserve"> Obst ist im Angbeot enthalten.</t>
  </si>
  <si>
    <t xml:space="preserve"> Gemüse ist im Angbeot enthalten.</t>
  </si>
  <si>
    <t>Optimierungs-bedarf für         5 Tage</t>
  </si>
  <si>
    <t>Beispiel: Schnitzelbrötchen</t>
  </si>
  <si>
    <t>Beispiel Belegtes Vollkornbrötchen mit Tomaten-Mozzarella</t>
  </si>
  <si>
    <t>Orientierungswerte für Lebensmittelmengen bei Gemüse / Rohkost:</t>
  </si>
  <si>
    <t xml:space="preserve">Orientierungswerte für Lebensmittelmengen bei Getreide und Getreideprodukten: </t>
  </si>
  <si>
    <t xml:space="preserve">Zählen Sie ganze Portionen und orientieren Sie sich an empfohlenen Portionsgrößen. Hinweise dazu folgen bei den Erläuterungen zu den einzelnen Kriterien. </t>
  </si>
  <si>
    <t>Orientierungswerte für Lebensmittelmengen bei Obst:</t>
  </si>
  <si>
    <t>Milch, Milchprodukte wie Naturjoghurt, Käse wie Emmentaler, Bergkäse, Feta, Camembert,  Dips, Pudding, Joghurt- oder Quarkspeisen.</t>
  </si>
  <si>
    <t>Orientierungswerte für Lebensmittelmengen bei Milch und Milchprodukten:</t>
  </si>
  <si>
    <t>Orientierungswerte für Lebensmittelmengen bei Fleisch und Wurstwaren:</t>
  </si>
  <si>
    <t>Getreide, Getreideprodukte (Brot, Semmeln, Baguette), Teigwaren (z. B. Nudelsalat), Reis (z. B Milchreis), weitere Getreideprodukte (z. B. Couscous-Salat, Grünkern-Bratlinge)</t>
  </si>
  <si>
    <t xml:space="preserve">Fleisch und Wurstwaren, wie z. B. Wiener mit Semmel, Pizza, belegtes Brot mit Salami, Schinken, Putenbrust oder Hähnchenschnitzel u. Ä. </t>
  </si>
  <si>
    <r>
      <rPr>
        <u/>
        <sz val="12"/>
        <color theme="1"/>
        <rFont val="Calibri"/>
        <family val="2"/>
        <scheme val="minor"/>
      </rPr>
      <t>Kiosk-Angebot:</t>
    </r>
    <r>
      <rPr>
        <sz val="12"/>
        <color theme="1"/>
        <rFont val="Calibri"/>
        <family val="2"/>
        <scheme val="minor"/>
      </rPr>
      <t xml:space="preserve">
Belegtes Brötchen (Weißmehl / Mehrkorn / Vollkorn / Pumpernickel) mit Geflügelsalami / Putenbrust / Käse / Ei und Salatgarnitur (Salat, Tomate, Gurke)
Belegtes Brötchen mit Schnitzel / Leberkäs 
Laugengebäck (belegtes Laugendreieick, Käsestange,  Brezel, Butterbrezel, Käsebrezel) 
Frisches Stückobst (Apfel, Banane, Birne) / Obstsalat in der Waffel
Müsli mit Joghurt / Milch
Pizza (verschieden belegt z.B. Spinat / Thunfisch / Salami / Pilze)
Croissant (normal / Schinken / Nuss-Nougat)
Nach Angbot: Muffins, Waffeln, Kuchen
Bio-Reiswaffeln, Joghurts und Pudding, Studentenfutter (Nuss-Frucht-Mix), Schokoriegel
</t>
    </r>
    <r>
      <rPr>
        <u/>
        <sz val="12"/>
        <color theme="1"/>
        <rFont val="Calibri"/>
        <family val="2"/>
        <scheme val="minor"/>
      </rPr>
      <t>Getränke</t>
    </r>
    <r>
      <rPr>
        <sz val="12"/>
        <color theme="1"/>
        <rFont val="Calibri"/>
        <family val="2"/>
        <scheme val="minor"/>
      </rPr>
      <t xml:space="preserve">: 
Mineralwasser (still / medium / spritzig), Apfelschorle, Saft, Kakao, Erdbeere- oder Vanille-Trink, Eistee,  Tee (versch. Sorten) </t>
    </r>
  </si>
  <si>
    <t>Bevorzugen Sie ungesüßte Milchprodukte. Diese enhalten Calcium sowie hochwertiges Eiweiß.</t>
  </si>
  <si>
    <r>
      <rPr>
        <u/>
        <sz val="11"/>
        <color theme="1"/>
        <rFont val="Calibri"/>
        <family val="2"/>
        <scheme val="minor"/>
      </rPr>
      <t>Bitte bachten</t>
    </r>
    <r>
      <rPr>
        <sz val="11"/>
        <color theme="1"/>
        <rFont val="Calibri"/>
        <family val="2"/>
        <scheme val="minor"/>
      </rPr>
      <t xml:space="preserve">: </t>
    </r>
    <r>
      <rPr>
        <b/>
        <sz val="11"/>
        <color theme="1"/>
        <rFont val="Calibri"/>
        <family val="2"/>
        <scheme val="minor"/>
      </rPr>
      <t>Milchalternativen</t>
    </r>
    <r>
      <rPr>
        <sz val="11"/>
        <color theme="1"/>
        <rFont val="Calibri"/>
        <family val="2"/>
        <scheme val="minor"/>
      </rPr>
      <t xml:space="preserve">  bilden kein eigenes Kriterium im Angebots-Check. Sie werden nicht erfasst.</t>
    </r>
  </si>
  <si>
    <r>
      <rPr>
        <b/>
        <sz val="11"/>
        <color theme="1"/>
        <rFont val="Calibri"/>
        <family val="2"/>
        <scheme val="minor"/>
      </rPr>
      <t>Hinweis</t>
    </r>
    <r>
      <rPr>
        <sz val="11"/>
        <color theme="1"/>
        <rFont val="Calibri"/>
        <family val="2"/>
        <scheme val="minor"/>
      </rPr>
      <t>: Alle Lebensmittelmengen- und häufigkeiten beziehen sich auf einen PAL von 1,4 , der einer geringen körperlichen Aktivität entspricht.</t>
    </r>
  </si>
  <si>
    <r>
      <t>Aus Hülsenfrüchten, Nüssen oder Getreide hergestellte Milchalternativen (wie z. B. Soja-, Mandel- oder Haferdrink) sind in Bezug auf die Orientierungswerte nicht wie die entsprechende Lebensmittelgruppe „Hülsenfrüchte“, "Obst/Nüsse" oder "Getreide"  zu behandeln, da sie ernährungsphysiologisch nicht gleichwertig zu ihrem Ursprungsprodukt sind.</t>
    </r>
    <r>
      <rPr>
        <strike/>
        <sz val="11"/>
        <rFont val="Calibri"/>
        <family val="2"/>
        <scheme val="minor"/>
      </rPr>
      <t xml:space="preserve"> </t>
    </r>
  </si>
  <si>
    <r>
      <t>Enthält eine milchhaltige Speise einen</t>
    </r>
    <r>
      <rPr>
        <b/>
        <sz val="11"/>
        <rFont val="Calibri"/>
        <family val="2"/>
        <scheme val="minor"/>
      </rPr>
      <t xml:space="preserve"> hohen Zuckeranteil</t>
    </r>
    <r>
      <rPr>
        <sz val="11"/>
        <rFont val="Calibri"/>
        <family val="2"/>
        <scheme val="minor"/>
      </rPr>
      <t xml:space="preserve">, z. B. Pudding, Vanillesoße, Milchspeiseeis, Kuchen usw., wird </t>
    </r>
    <r>
      <rPr>
        <b/>
        <sz val="11"/>
        <rFont val="Calibri"/>
        <family val="2"/>
        <scheme val="minor"/>
      </rPr>
      <t>zusätzlich zu Milchprodukt</t>
    </r>
    <r>
      <rPr>
        <sz val="11"/>
        <rFont val="Calibri"/>
        <family val="2"/>
        <scheme val="minor"/>
      </rPr>
      <t xml:space="preserve"> auch </t>
    </r>
    <r>
      <rPr>
        <b/>
        <sz val="11"/>
        <rFont val="Calibri"/>
        <family val="2"/>
        <scheme val="minor"/>
      </rPr>
      <t>eine 1</t>
    </r>
    <r>
      <rPr>
        <sz val="11"/>
        <rFont val="Calibri"/>
        <family val="2"/>
        <scheme val="minor"/>
      </rPr>
      <t xml:space="preserve"> bei </t>
    </r>
    <r>
      <rPr>
        <b/>
        <sz val="11"/>
        <rFont val="Calibri"/>
        <family val="2"/>
        <scheme val="minor"/>
      </rPr>
      <t xml:space="preserve">gesüßtes Milchprodukt </t>
    </r>
    <r>
      <rPr>
        <sz val="11"/>
        <rFont val="Calibri"/>
        <family val="2"/>
        <scheme val="minor"/>
      </rPr>
      <t xml:space="preserve">eingetragen. </t>
    </r>
  </si>
  <si>
    <r>
      <t xml:space="preserve">Sind im Gericht oder Snack Brot, Brötchen oder eine Stärkebeilage enthalten, tragen Sie eine </t>
    </r>
    <r>
      <rPr>
        <b/>
        <sz val="11"/>
        <rFont val="Calibri"/>
        <family val="2"/>
        <scheme val="minor"/>
      </rPr>
      <t>1</t>
    </r>
    <r>
      <rPr>
        <sz val="11"/>
        <rFont val="Calibri"/>
        <family val="2"/>
        <scheme val="minor"/>
      </rPr>
      <t xml:space="preserve"> bei </t>
    </r>
    <r>
      <rPr>
        <b/>
        <sz val="11"/>
        <rFont val="Calibri"/>
        <family val="2"/>
        <scheme val="minor"/>
      </rPr>
      <t xml:space="preserve">Getreide und Getreideprodukte </t>
    </r>
    <r>
      <rPr>
        <sz val="11"/>
        <rFont val="Calibri"/>
        <family val="2"/>
        <scheme val="minor"/>
      </rPr>
      <t xml:space="preserve">ein. Handelt es sich zusätzlich um ein </t>
    </r>
    <r>
      <rPr>
        <b/>
        <sz val="11"/>
        <rFont val="Calibri"/>
        <family val="2"/>
        <scheme val="minor"/>
      </rPr>
      <t>Vollkornprodukt,</t>
    </r>
    <r>
      <rPr>
        <sz val="11"/>
        <rFont val="Calibri"/>
        <family val="2"/>
        <scheme val="minor"/>
      </rPr>
      <t xml:space="preserve"> wird auch hier entsprechend eine Eintragung vorgenommen.</t>
    </r>
  </si>
  <si>
    <t>Alle Sorten, wie z. B. Apfel, Birne, Pflaumen, Kirschen, Banane, Mandarine, bevorzugt frisch als Stückobst, geschnitten, tiefgekühlt oder aus der Konserve (ohne Zuckerzusatz), als Fruchtmus oder -kompott, Püree, Obstsalat.</t>
  </si>
  <si>
    <t>Panierte  Produkte</t>
  </si>
  <si>
    <t>Panierte Produkte</t>
  </si>
  <si>
    <t>An max. zwei Tagen pro Woche wird ein paniertes Produkt angeboten.</t>
  </si>
  <si>
    <t>Erfassungszeitraum</t>
  </si>
  <si>
    <t>1 x Rohkost</t>
  </si>
  <si>
    <r>
      <t>Ist ein Fleischgericht paniert, wird bei</t>
    </r>
    <r>
      <rPr>
        <b/>
        <sz val="11"/>
        <color theme="1"/>
        <rFont val="Calibri"/>
        <family val="2"/>
        <scheme val="minor"/>
      </rPr>
      <t xml:space="preserve"> paniert</t>
    </r>
    <r>
      <rPr>
        <sz val="11"/>
        <color theme="1"/>
        <rFont val="Calibri"/>
        <family val="2"/>
        <scheme val="minor"/>
      </rPr>
      <t xml:space="preserve"> </t>
    </r>
    <r>
      <rPr>
        <b/>
        <sz val="11"/>
        <color theme="1"/>
        <rFont val="Calibri"/>
        <family val="2"/>
        <scheme val="minor"/>
      </rPr>
      <t xml:space="preserve">zusätzlich </t>
    </r>
    <r>
      <rPr>
        <sz val="11"/>
        <color theme="1"/>
        <rFont val="Calibri"/>
        <family val="2"/>
        <scheme val="minor"/>
      </rPr>
      <t xml:space="preserve">eine </t>
    </r>
    <r>
      <rPr>
        <b/>
        <sz val="11"/>
        <color theme="1"/>
        <rFont val="Calibri"/>
        <family val="2"/>
        <scheme val="minor"/>
      </rPr>
      <t>1</t>
    </r>
    <r>
      <rPr>
        <sz val="11"/>
        <color theme="1"/>
        <rFont val="Calibri"/>
        <family val="2"/>
        <scheme val="minor"/>
      </rPr>
      <t xml:space="preserve"> eingetragen. </t>
    </r>
  </si>
  <si>
    <t>1 x paniert</t>
  </si>
  <si>
    <t>Lahmacun (Rinderhack) oder  Wraps mit Gemüse-Rohkost (vegetarisch)</t>
  </si>
  <si>
    <t>Beispiel Vollkorn-Wrap mit Gemüse-Rohkost</t>
  </si>
  <si>
    <t xml:space="preserve">Erfassungszeitraum: </t>
  </si>
  <si>
    <t xml:space="preserve">An max. zwei Tagen pro Woche werden Fleisch / Wurstwaren angeboten.   </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</si>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</sst>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theme="1"/>
      <name val="Calibri"/>
      <family val="2"/>
      <scheme val="minor"/>
    </font>
    <font>
      <b/>
      <sz val="12"/>
      <color theme="3" tint="0.39997558519241921"/>
      <name val="Calibri"/>
      <family val="2"/>
      <scheme val="minor"/>
    </font>
    <font>
      <u/>
      <sz val="11"/>
      <color theme="1"/>
      <name val="Calibri"/>
      <family val="2"/>
      <scheme val="minor"/>
    </font>
    <font>
      <sz val="16"/>
      <color theme="1"/>
      <name val="Calibri"/>
      <family val="2"/>
      <scheme val="minor"/>
    </font>
    <font>
      <b/>
      <sz val="16"/>
      <color theme="1"/>
      <name val="Calibri"/>
      <family val="2"/>
      <scheme val="minor"/>
    </font>
    <font>
      <sz val="12"/>
      <color rgb="FFFF0000"/>
      <name val="Calibri"/>
      <family val="2"/>
      <scheme val="minor"/>
    </font>
    <font>
      <b/>
      <sz val="12"/>
      <name val="Calibri"/>
      <family val="2"/>
      <scheme val="minor"/>
    </font>
    <font>
      <i/>
      <sz val="11"/>
      <color theme="1"/>
      <name val="Calibri"/>
      <family val="2"/>
      <scheme val="minor"/>
    </font>
    <font>
      <u/>
      <sz val="12"/>
      <color theme="1"/>
      <name val="Calibri"/>
      <family val="2"/>
      <scheme val="minor"/>
    </font>
    <font>
      <sz val="14"/>
      <color theme="1"/>
      <name val="Calibri"/>
      <family val="2"/>
      <scheme val="minor"/>
    </font>
    <font>
      <sz val="11"/>
      <name val="Calibri"/>
      <family val="2"/>
      <scheme val="minor"/>
    </font>
    <font>
      <strike/>
      <sz val="11"/>
      <name val="Calibri"/>
      <family val="2"/>
      <scheme val="minor"/>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EAEAEA"/>
        <bgColor indexed="64"/>
      </patternFill>
    </fill>
    <fill>
      <patternFill patternType="solid">
        <fgColor rgb="FFEFF4FB"/>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
      <left/>
      <right/>
      <top style="thin">
        <color auto="1"/>
      </top>
      <bottom style="medium">
        <color indexed="64"/>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thin">
        <color auto="1"/>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15">
    <xf numFmtId="0" fontId="0" fillId="0" borderId="0" xfId="0"/>
    <xf numFmtId="0" fontId="4" fillId="2" borderId="0" xfId="0" applyFont="1" applyFill="1" applyAlignment="1">
      <alignment wrapText="1"/>
    </xf>
    <xf numFmtId="0" fontId="0" fillId="2" borderId="0" xfId="0" applyFill="1"/>
    <xf numFmtId="0" fontId="0" fillId="2" borderId="0" xfId="0" applyFill="1" applyAlignment="1">
      <alignment wrapText="1"/>
    </xf>
    <xf numFmtId="0" fontId="4" fillId="6" borderId="0" xfId="0" applyFont="1" applyFill="1" applyAlignment="1">
      <alignment wrapText="1"/>
    </xf>
    <xf numFmtId="0" fontId="6" fillId="2" borderId="0" xfId="0" applyFont="1" applyFill="1" applyAlignment="1">
      <alignment wrapText="1"/>
    </xf>
    <xf numFmtId="0" fontId="0" fillId="2" borderId="0" xfId="0" applyFont="1" applyFill="1" applyAlignment="1">
      <alignment wrapText="1"/>
    </xf>
    <xf numFmtId="0" fontId="4" fillId="7" borderId="0" xfId="0" applyFont="1" applyFill="1" applyAlignment="1">
      <alignment wrapText="1"/>
    </xf>
    <xf numFmtId="0" fontId="4" fillId="3" borderId="0" xfId="0" applyFont="1" applyFill="1" applyAlignment="1">
      <alignment wrapText="1"/>
    </xf>
    <xf numFmtId="0" fontId="4" fillId="8" borderId="0" xfId="0" applyFont="1" applyFill="1" applyAlignment="1">
      <alignment wrapText="1"/>
    </xf>
    <xf numFmtId="0" fontId="4" fillId="4" borderId="0" xfId="0" applyFont="1" applyFill="1" applyAlignment="1">
      <alignment wrapText="1"/>
    </xf>
    <xf numFmtId="0" fontId="2" fillId="2" borderId="7"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0" xfId="0" applyFont="1" applyFill="1" applyProtection="1">
      <protection locked="0"/>
    </xf>
    <xf numFmtId="0" fontId="2" fillId="2" borderId="0" xfId="0" applyFont="1" applyFill="1" applyAlignment="1" applyProtection="1">
      <alignment wrapText="1"/>
      <protection locked="0"/>
    </xf>
    <xf numFmtId="0" fontId="2" fillId="2" borderId="0" xfId="0" applyFont="1" applyFill="1" applyAlignment="1" applyProtection="1">
      <alignment textRotation="90"/>
      <protection locked="0"/>
    </xf>
    <xf numFmtId="0" fontId="2" fillId="2" borderId="14" xfId="0" applyFont="1" applyFill="1" applyBorder="1" applyProtection="1">
      <protection locked="0"/>
    </xf>
    <xf numFmtId="0" fontId="1" fillId="2" borderId="0" xfId="0" applyFont="1" applyFill="1" applyProtection="1"/>
    <xf numFmtId="0" fontId="2" fillId="2" borderId="0" xfId="0" applyFont="1" applyFill="1" applyProtection="1"/>
    <xf numFmtId="0" fontId="3" fillId="2" borderId="0" xfId="0" applyFont="1" applyFill="1" applyProtection="1"/>
    <xf numFmtId="0" fontId="2" fillId="2" borderId="5" xfId="0" applyFont="1" applyFill="1" applyBorder="1" applyAlignment="1" applyProtection="1">
      <alignment wrapText="1"/>
    </xf>
    <xf numFmtId="0" fontId="2" fillId="2" borderId="1" xfId="0" applyFont="1" applyFill="1" applyBorder="1" applyAlignment="1" applyProtection="1">
      <alignment wrapText="1"/>
    </xf>
    <xf numFmtId="0" fontId="1" fillId="2" borderId="5" xfId="0" applyFont="1" applyFill="1" applyBorder="1" applyAlignment="1" applyProtection="1">
      <alignment wrapText="1"/>
    </xf>
    <xf numFmtId="0" fontId="1" fillId="2"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textRotation="90" wrapText="1"/>
    </xf>
    <xf numFmtId="0" fontId="2" fillId="2" borderId="0" xfId="0" applyFont="1" applyFill="1" applyAlignment="1" applyProtection="1">
      <alignment horizontal="center" vertical="center" wrapText="1"/>
    </xf>
    <xf numFmtId="0" fontId="1" fillId="2" borderId="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protection locked="0"/>
    </xf>
    <xf numFmtId="0" fontId="2" fillId="3" borderId="0" xfId="0" applyFont="1" applyFill="1" applyProtection="1"/>
    <xf numFmtId="0" fontId="0" fillId="2" borderId="0" xfId="0" applyFill="1" applyBorder="1" applyAlignment="1">
      <alignment wrapText="1"/>
    </xf>
    <xf numFmtId="0" fontId="8" fillId="9" borderId="7" xfId="0" applyFont="1" applyFill="1" applyBorder="1" applyAlignment="1" applyProtection="1">
      <alignment horizontal="center" vertical="center" wrapText="1"/>
    </xf>
    <xf numFmtId="0" fontId="9" fillId="9" borderId="5" xfId="0" applyFont="1" applyFill="1" applyBorder="1" applyAlignment="1" applyProtection="1">
      <alignment horizontal="center" vertical="center" textRotation="90" wrapText="1"/>
    </xf>
    <xf numFmtId="0" fontId="7" fillId="10" borderId="10" xfId="0" applyFont="1" applyFill="1" applyBorder="1" applyAlignment="1" applyProtection="1">
      <alignment horizontal="center" vertical="center" wrapText="1"/>
      <protection locked="0"/>
    </xf>
    <xf numFmtId="0" fontId="7" fillId="10" borderId="1" xfId="0"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vertical="center" wrapText="1"/>
    </xf>
    <xf numFmtId="0" fontId="1" fillId="0" borderId="0" xfId="0" applyFont="1" applyFill="1" applyAlignment="1" applyProtection="1">
      <alignment horizontal="left"/>
      <protection locked="0"/>
    </xf>
    <xf numFmtId="0" fontId="2" fillId="2" borderId="5" xfId="0" applyFont="1" applyFill="1" applyBorder="1" applyAlignment="1" applyProtection="1">
      <alignment horizontal="center" vertical="top" wrapText="1"/>
    </xf>
    <xf numFmtId="0" fontId="1" fillId="5" borderId="0" xfId="0" applyFont="1" applyFill="1" applyBorder="1" applyAlignment="1" applyProtection="1">
      <alignment horizontal="left" vertical="center" wrapText="1"/>
    </xf>
    <xf numFmtId="0" fontId="13" fillId="2" borderId="5" xfId="0" applyFont="1" applyFill="1" applyBorder="1" applyAlignment="1" applyProtection="1">
      <alignment horizontal="center" vertical="center" wrapText="1"/>
      <protection locked="0"/>
    </xf>
    <xf numFmtId="0" fontId="2" fillId="2" borderId="0" xfId="0" applyFont="1" applyFill="1" applyBorder="1" applyProtection="1">
      <protection locked="0"/>
    </xf>
    <xf numFmtId="0" fontId="2" fillId="5" borderId="0" xfId="0" applyFont="1" applyFill="1" applyBorder="1" applyProtection="1">
      <protection locked="0"/>
    </xf>
    <xf numFmtId="0" fontId="7" fillId="2" borderId="20" xfId="0" applyFont="1" applyFill="1" applyBorder="1" applyAlignment="1" applyProtection="1">
      <alignment horizontal="center" vertical="center" wrapText="1"/>
      <protection locked="0"/>
    </xf>
    <xf numFmtId="0" fontId="8" fillId="9" borderId="20"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vertical="top" wrapText="1"/>
    </xf>
    <xf numFmtId="0" fontId="0" fillId="0" borderId="0" xfId="0" applyFill="1" applyBorder="1" applyAlignment="1">
      <alignment wrapText="1"/>
    </xf>
    <xf numFmtId="0" fontId="8" fillId="9" borderId="12"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7" fillId="10" borderId="27"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8" fillId="9" borderId="1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9" borderId="1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0" xfId="0" applyFont="1" applyFill="1" applyBorder="1" applyProtection="1">
      <protection locked="0"/>
    </xf>
    <xf numFmtId="0" fontId="2" fillId="3" borderId="0" xfId="0" applyFont="1" applyFill="1" applyProtection="1">
      <protection locked="0"/>
    </xf>
    <xf numFmtId="0" fontId="14" fillId="2" borderId="0" xfId="0" applyFont="1" applyFill="1" applyAlignment="1">
      <alignment wrapText="1"/>
    </xf>
    <xf numFmtId="0" fontId="14" fillId="2" borderId="0" xfId="0" applyFont="1" applyFill="1" applyBorder="1" applyAlignment="1">
      <alignment wrapText="1"/>
    </xf>
    <xf numFmtId="0" fontId="1" fillId="5" borderId="0" xfId="0" applyFont="1" applyFill="1" applyProtection="1"/>
    <xf numFmtId="0" fontId="1" fillId="5" borderId="0" xfId="0" applyFont="1" applyFill="1" applyProtection="1">
      <protection locked="0"/>
    </xf>
    <xf numFmtId="0" fontId="2" fillId="5" borderId="0" xfId="0" applyFont="1" applyFill="1" applyProtection="1"/>
    <xf numFmtId="0" fontId="2" fillId="2" borderId="2"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left" vertical="center"/>
    </xf>
    <xf numFmtId="0" fontId="1" fillId="5" borderId="18" xfId="0" applyFont="1" applyFill="1" applyBorder="1" applyAlignment="1" applyProtection="1">
      <alignment horizontal="left" vertical="center"/>
    </xf>
    <xf numFmtId="0" fontId="1" fillId="5" borderId="19" xfId="0" applyFont="1" applyFill="1" applyBorder="1" applyAlignment="1" applyProtection="1">
      <alignment horizontal="left" vertical="center"/>
    </xf>
    <xf numFmtId="0" fontId="1" fillId="5" borderId="22" xfId="0" applyFont="1" applyFill="1" applyBorder="1" applyAlignment="1" applyProtection="1">
      <alignment horizontal="left" vertical="center" wrapText="1"/>
    </xf>
    <xf numFmtId="0" fontId="1" fillId="5" borderId="36" xfId="0" applyFont="1" applyFill="1" applyBorder="1" applyAlignment="1" applyProtection="1">
      <alignment horizontal="left" vertical="center" wrapText="1"/>
    </xf>
    <xf numFmtId="0" fontId="1" fillId="5" borderId="37" xfId="0" applyFont="1" applyFill="1" applyBorder="1" applyAlignment="1" applyProtection="1">
      <alignment horizontal="left" vertical="center" wrapText="1"/>
    </xf>
    <xf numFmtId="0" fontId="1" fillId="5" borderId="15"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18" xfId="0" applyFont="1" applyFill="1" applyBorder="1" applyAlignment="1" applyProtection="1">
      <alignment horizontal="left" vertical="center" wrapText="1"/>
    </xf>
    <xf numFmtId="0" fontId="1" fillId="5" borderId="19" xfId="0" applyFont="1" applyFill="1" applyBorder="1" applyAlignment="1" applyProtection="1">
      <alignment horizontal="left" vertical="center" wrapText="1"/>
    </xf>
    <xf numFmtId="0" fontId="1" fillId="4" borderId="31" xfId="0" applyFont="1" applyFill="1" applyBorder="1" applyAlignment="1" applyProtection="1">
      <alignment horizontal="center" vertical="center" wrapText="1"/>
    </xf>
    <xf numFmtId="0" fontId="1" fillId="4" borderId="32" xfId="0" applyFont="1" applyFill="1" applyBorder="1" applyAlignment="1" applyProtection="1">
      <alignment horizontal="center" vertical="center" wrapText="1"/>
    </xf>
    <xf numFmtId="0" fontId="1" fillId="4" borderId="33" xfId="0" applyFont="1" applyFill="1" applyBorder="1" applyAlignment="1" applyProtection="1">
      <alignment horizontal="center" vertical="center" wrapText="1"/>
    </xf>
    <xf numFmtId="0" fontId="1" fillId="5" borderId="26" xfId="0" applyFont="1" applyFill="1" applyBorder="1" applyAlignment="1" applyProtection="1">
      <alignment horizontal="left" vertical="center" wrapText="1"/>
    </xf>
  </cellXfs>
  <cellStyles count="1">
    <cellStyle name="Standard" xfId="0" builtinId="0"/>
  </cellStyles>
  <dxfs count="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EF3F8"/>
      <color rgb="FFEFF4FB"/>
      <color rgb="FFE7EFF9"/>
      <color rgb="FFDDE9F7"/>
      <color rgb="FFD3E2F5"/>
      <color rgb="FFE4ECF4"/>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2555874</xdr:colOff>
      <xdr:row>36</xdr:row>
      <xdr:rowOff>0</xdr:rowOff>
    </xdr:from>
    <xdr:to>
      <xdr:col>4</xdr:col>
      <xdr:colOff>2494914</xdr:colOff>
      <xdr:row>85</xdr:row>
      <xdr:rowOff>173421</xdr:rowOff>
    </xdr:to>
    <xdr:pic>
      <xdr:nvPicPr>
        <xdr:cNvPr id="5" name="Grafik 4">
          <a:extLst>
            <a:ext uri="{FF2B5EF4-FFF2-40B4-BE49-F238E27FC236}">
              <a16:creationId xmlns:a16="http://schemas.microsoft.com/office/drawing/2014/main" id="{E2FA43B8-F2C1-454E-94FD-32220B7EAB5C}"/>
            </a:ext>
          </a:extLst>
        </xdr:cNvPr>
        <xdr:cNvPicPr>
          <a:picLocks noChangeAspect="1"/>
        </xdr:cNvPicPr>
      </xdr:nvPicPr>
      <xdr:blipFill>
        <a:blip xmlns:r="http://schemas.openxmlformats.org/officeDocument/2006/relationships" r:embed="rId1"/>
        <a:stretch>
          <a:fillRect/>
        </a:stretch>
      </xdr:blipFill>
      <xdr:spPr>
        <a:xfrm>
          <a:off x="9620249" y="19923125"/>
          <a:ext cx="5064125" cy="10289606"/>
        </a:xfrm>
        <a:prstGeom prst="rect">
          <a:avLst/>
        </a:prstGeom>
      </xdr:spPr>
    </xdr:pic>
    <xdr:clientData/>
  </xdr:twoCellAnchor>
  <xdr:twoCellAnchor editAs="oneCell">
    <xdr:from>
      <xdr:col>0</xdr:col>
      <xdr:colOff>658497</xdr:colOff>
      <xdr:row>36</xdr:row>
      <xdr:rowOff>53803</xdr:rowOff>
    </xdr:from>
    <xdr:to>
      <xdr:col>2</xdr:col>
      <xdr:colOff>1448436</xdr:colOff>
      <xdr:row>53</xdr:row>
      <xdr:rowOff>122555</xdr:rowOff>
    </xdr:to>
    <xdr:pic>
      <xdr:nvPicPr>
        <xdr:cNvPr id="4" name="Grafik 3">
          <a:extLst>
            <a:ext uri="{FF2B5EF4-FFF2-40B4-BE49-F238E27FC236}">
              <a16:creationId xmlns:a16="http://schemas.microsoft.com/office/drawing/2014/main" id="{7F83B180-7A14-4D42-A451-1B583C85C395}"/>
            </a:ext>
          </a:extLst>
        </xdr:cNvPr>
        <xdr:cNvPicPr>
          <a:picLocks noChangeAspect="1"/>
        </xdr:cNvPicPr>
      </xdr:nvPicPr>
      <xdr:blipFill>
        <a:blip xmlns:r="http://schemas.openxmlformats.org/officeDocument/2006/relationships" r:embed="rId2"/>
        <a:stretch>
          <a:fillRect/>
        </a:stretch>
      </xdr:blipFill>
      <xdr:spPr>
        <a:xfrm>
          <a:off x="658497" y="19072053"/>
          <a:ext cx="7854314" cy="35771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l-sc-LfL.stmlf.bayern.de\Orgadaten\Users\LfL-FidanHal\Desktop\Speiseplan-Check%202021\180406_Speiseplan-Check_MV_Lo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peiseplan-Check MV"/>
      <sheetName val="Beispiel"/>
      <sheetName val="Tabelle2"/>
    </sheetNames>
    <sheetDataSet>
      <sheetData sheetId="0"/>
      <sheetData sheetId="1" refreshError="1"/>
      <sheetData sheetId="2" refreshError="1"/>
      <sheetData sheetId="3">
        <row r="4">
          <cell r="E4">
            <v>1</v>
          </cell>
        </row>
        <row r="5">
          <cell r="E5">
            <v>0.5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A26"/>
  <sheetViews>
    <sheetView tabSelected="1" view="pageLayout" zoomScale="55" zoomScaleNormal="55" zoomScalePageLayoutView="55" workbookViewId="0">
      <selection activeCell="E19" sqref="E19"/>
    </sheetView>
  </sheetViews>
  <sheetFormatPr baseColWidth="10" defaultColWidth="11.44140625" defaultRowHeight="15.6" x14ac:dyDescent="0.3"/>
  <cols>
    <col min="1" max="1" width="53.33203125" style="15" customWidth="1"/>
    <col min="2" max="2" width="45.5546875" style="15" customWidth="1"/>
    <col min="3" max="7" width="35.6640625" style="15" customWidth="1"/>
    <col min="8" max="8" width="12.88671875" style="15" customWidth="1"/>
    <col min="9" max="9" width="13.6640625" style="15" customWidth="1"/>
    <col min="10" max="10" width="17.44140625" style="15" customWidth="1"/>
    <col min="11" max="11" width="100.6640625" style="15" customWidth="1"/>
    <col min="12" max="16384" width="11.44140625" style="15"/>
  </cols>
  <sheetData>
    <row r="1" spans="1:11" x14ac:dyDescent="0.3">
      <c r="A1" s="19" t="s">
        <v>36</v>
      </c>
      <c r="B1" s="20"/>
      <c r="C1" s="20"/>
      <c r="D1" s="20"/>
      <c r="E1" s="20"/>
      <c r="F1" s="20"/>
      <c r="G1" s="20"/>
      <c r="H1" s="20"/>
      <c r="I1" s="20"/>
      <c r="J1" s="20"/>
      <c r="K1" s="20"/>
    </row>
    <row r="2" spans="1:11" x14ac:dyDescent="0.3">
      <c r="A2" s="20" t="s">
        <v>37</v>
      </c>
      <c r="B2" s="20"/>
      <c r="C2" s="20"/>
      <c r="D2" s="20"/>
      <c r="E2" s="20"/>
      <c r="F2" s="20"/>
      <c r="G2" s="20"/>
      <c r="H2" s="20"/>
      <c r="I2" s="20"/>
      <c r="J2" s="20"/>
      <c r="K2" s="20"/>
    </row>
    <row r="3" spans="1:11" x14ac:dyDescent="0.3">
      <c r="A3" s="20"/>
      <c r="B3" s="20"/>
      <c r="C3" s="20"/>
      <c r="D3" s="20"/>
      <c r="E3" s="20"/>
      <c r="F3" s="20"/>
      <c r="G3" s="20"/>
      <c r="H3" s="20"/>
      <c r="I3" s="20"/>
      <c r="J3" s="20"/>
      <c r="K3" s="20"/>
    </row>
    <row r="4" spans="1:11" x14ac:dyDescent="0.3">
      <c r="A4" s="85" t="s">
        <v>77</v>
      </c>
      <c r="B4" s="81" t="s">
        <v>133</v>
      </c>
      <c r="C4" s="85" t="s">
        <v>131</v>
      </c>
      <c r="D4" s="81"/>
      <c r="E4" s="81"/>
      <c r="F4" s="81"/>
      <c r="G4" s="38"/>
      <c r="H4" s="38"/>
      <c r="I4" s="38"/>
      <c r="J4" s="38"/>
      <c r="K4" s="38"/>
    </row>
    <row r="5" spans="1:11" s="20" customFormat="1" x14ac:dyDescent="0.3">
      <c r="A5" s="21" t="s">
        <v>0</v>
      </c>
    </row>
    <row r="6" spans="1:11" x14ac:dyDescent="0.3">
      <c r="A6" s="22"/>
      <c r="B6" s="22" t="s">
        <v>5</v>
      </c>
      <c r="C6" s="87" t="s">
        <v>1</v>
      </c>
      <c r="D6" s="88"/>
      <c r="E6" s="88"/>
      <c r="F6" s="88"/>
      <c r="G6" s="88"/>
      <c r="H6" s="22"/>
      <c r="I6" s="22"/>
      <c r="J6" s="22"/>
      <c r="K6" s="22"/>
    </row>
    <row r="7" spans="1:11" ht="52.8" customHeight="1" x14ac:dyDescent="0.3">
      <c r="A7" s="23"/>
      <c r="B7" s="23"/>
      <c r="C7" s="87" t="s">
        <v>27</v>
      </c>
      <c r="D7" s="88"/>
      <c r="E7" s="88"/>
      <c r="F7" s="88"/>
      <c r="G7" s="88"/>
      <c r="H7" s="57" t="s">
        <v>28</v>
      </c>
      <c r="I7" s="46" t="s">
        <v>2</v>
      </c>
      <c r="J7" s="46" t="s">
        <v>29</v>
      </c>
      <c r="K7" s="13" t="s">
        <v>7</v>
      </c>
    </row>
    <row r="8" spans="1:11" s="16" customFormat="1" ht="96" customHeight="1" x14ac:dyDescent="0.3">
      <c r="A8" s="25" t="s">
        <v>98</v>
      </c>
      <c r="B8" s="22"/>
      <c r="C8" s="95"/>
      <c r="D8" s="96"/>
      <c r="E8" s="96"/>
      <c r="F8" s="96"/>
      <c r="G8" s="97"/>
      <c r="H8" s="13"/>
      <c r="I8" s="27"/>
      <c r="J8" s="13"/>
      <c r="K8" s="13"/>
    </row>
    <row r="9" spans="1:11" s="16" customFormat="1" ht="54" customHeight="1" x14ac:dyDescent="0.3">
      <c r="A9" s="24"/>
      <c r="B9" s="22"/>
      <c r="C9" s="13" t="s">
        <v>70</v>
      </c>
      <c r="D9" s="13" t="s">
        <v>71</v>
      </c>
      <c r="E9" s="13" t="s">
        <v>72</v>
      </c>
      <c r="F9" s="13" t="s">
        <v>73</v>
      </c>
      <c r="G9" s="13" t="s">
        <v>74</v>
      </c>
      <c r="H9" s="13"/>
      <c r="I9" s="13"/>
      <c r="J9" s="13"/>
      <c r="K9" s="13"/>
    </row>
    <row r="10" spans="1:11" s="17" customFormat="1" ht="119.25" customHeight="1" thickBot="1" x14ac:dyDescent="0.35">
      <c r="A10" s="25" t="s">
        <v>97</v>
      </c>
      <c r="B10" s="26"/>
      <c r="C10" s="48"/>
      <c r="D10" s="56"/>
      <c r="E10" s="56"/>
      <c r="F10" s="56"/>
      <c r="G10" s="56"/>
      <c r="H10" s="41"/>
      <c r="I10" s="41"/>
      <c r="J10" s="41"/>
      <c r="K10" s="41"/>
    </row>
    <row r="11" spans="1:11" s="45" customFormat="1" ht="16.5" customHeight="1" thickBot="1" x14ac:dyDescent="0.35">
      <c r="A11" s="104" t="s">
        <v>6</v>
      </c>
      <c r="B11" s="104"/>
      <c r="C11" s="44"/>
      <c r="D11" s="44"/>
      <c r="E11" s="44"/>
      <c r="F11" s="44"/>
      <c r="G11" s="44"/>
      <c r="H11" s="44"/>
      <c r="I11" s="44"/>
      <c r="J11" s="55"/>
      <c r="K11" s="44"/>
    </row>
    <row r="12" spans="1:11" ht="54.75" customHeight="1" x14ac:dyDescent="0.3">
      <c r="A12" s="89" t="s">
        <v>33</v>
      </c>
      <c r="B12" s="28" t="s">
        <v>90</v>
      </c>
      <c r="C12" s="34"/>
      <c r="D12" s="34"/>
      <c r="E12" s="34"/>
      <c r="F12" s="34"/>
      <c r="G12" s="34"/>
      <c r="H12" s="52">
        <f>SUM(C12:G12)</f>
        <v>0</v>
      </c>
      <c r="I12" s="53" t="str">
        <f>IF(H12=5,"erfüllt","nicht erfüllt")</f>
        <v>nicht erfüllt</v>
      </c>
      <c r="J12" s="54">
        <f>IF(H12=5,"0",5-H12)</f>
        <v>5</v>
      </c>
      <c r="K12" s="78" t="str">
        <f>IF(I12="nicht erfüllt","Getreide und Getreideprodukte, v.a. aus Vollkorn, sollten täglich im Angebot sein.","In Ihrer Einrichtung werden täglich Getreide und Getreideprodukte angeboten. Sie erfüllen somit die Empfehlung.")</f>
        <v>Getreide und Getreideprodukte, v.a. aus Vollkorn, sollten täglich im Angebot sein.</v>
      </c>
    </row>
    <row r="13" spans="1:11" ht="54.75" customHeight="1" thickBot="1" x14ac:dyDescent="0.35">
      <c r="A13" s="90"/>
      <c r="B13" s="29" t="s">
        <v>89</v>
      </c>
      <c r="C13" s="42"/>
      <c r="D13" s="42"/>
      <c r="E13" s="42"/>
      <c r="F13" s="42"/>
      <c r="G13" s="42"/>
      <c r="H13" s="75">
        <f>SUM(C13:G13)</f>
        <v>0</v>
      </c>
      <c r="I13" s="12" t="str">
        <f>IF(H13&gt;2,"erfüllt","nicht erfüllt")</f>
        <v>nicht erfüllt</v>
      </c>
      <c r="J13" s="65">
        <f>IF(H13&gt;3,"0",3-H13)</f>
        <v>3</v>
      </c>
      <c r="K13" s="66" t="str">
        <f>IF(I13="nicht erfüllt","Ihr Angebot enthält zu wenig Vollkornprodukte. Diese liefern wertvolle Ballaststoffe und sollten deshalb regelmäßig im Angebot sein.","Sie erfüllen die Empfehlungen. Vollkornprodukte sollten regelmäßig im Angebot sein, da sie wertvolle Ballaststoffe liefern.")</f>
        <v>Ihr Angebot enthält zu wenig Vollkornprodukte. Diese liefern wertvolle Ballaststoffe und sollten deshalb regelmäßig im Angebot sein.</v>
      </c>
    </row>
    <row r="14" spans="1:11" ht="54.75" customHeight="1" x14ac:dyDescent="0.3">
      <c r="A14" s="91" t="s">
        <v>48</v>
      </c>
      <c r="B14" s="28" t="s">
        <v>91</v>
      </c>
      <c r="C14" s="34"/>
      <c r="D14" s="34"/>
      <c r="E14" s="34"/>
      <c r="F14" s="34"/>
      <c r="G14" s="34"/>
      <c r="H14" s="40">
        <f t="shared" ref="H14:H19" si="0">SUM(C14:G14)</f>
        <v>0</v>
      </c>
      <c r="I14" s="11" t="str">
        <f>IF(H14=5,"erfüllt","nicht erfüllt")</f>
        <v>nicht erfüllt</v>
      </c>
      <c r="J14" s="35">
        <f>IF(H14=5,"0",5-H14)</f>
        <v>5</v>
      </c>
      <c r="K14" s="30" t="str">
        <f>IF(I14="nicht erfüllt","Gemüse sollte immer angeboten werden. Es ist reich an Vitaminen, Mineral- und Ballaststoffen sowie sekundären Pflanzenstoffen, ist kalorienarm und trägt zur Sättigung bei.","Sie bieten ausreichend Gemüse an. Achten Sie auf eine fettarme und nährstofferhaltende Garmethode.")</f>
        <v>Gemüse sollte immer angeboten werden. Es ist reich an Vitaminen, Mineral- und Ballaststoffen sowie sekundären Pflanzenstoffen, ist kalorienarm und trägt zur Sättigung bei.</v>
      </c>
    </row>
    <row r="15" spans="1:11" ht="54" customHeight="1" thickBot="1" x14ac:dyDescent="0.35">
      <c r="A15" s="92"/>
      <c r="B15" s="79" t="s">
        <v>95</v>
      </c>
      <c r="C15" s="43"/>
      <c r="D15" s="43"/>
      <c r="E15" s="43"/>
      <c r="F15" s="43"/>
      <c r="G15" s="43"/>
      <c r="H15" s="70">
        <f t="shared" ref="H15" si="1">SUM(C15:G15)</f>
        <v>0</v>
      </c>
      <c r="I15" s="71" t="str">
        <f>IF(H15&gt;2,"erfüllt","nicht erfüllt")</f>
        <v>nicht erfüllt</v>
      </c>
      <c r="J15" s="72">
        <f>IF(H15&gt;2,"0",3-H15)</f>
        <v>3</v>
      </c>
      <c r="K15" s="73" t="str">
        <f>IF(I15="nicht erfüllt","Ihr Angebot enthält noch zu wenig Rohkost und Salat. Besonders in roher Form bleiben Ballaststoffe und Vitamine erhalten.","Sie bieten ausreichend Rohkost und Salat an und erfüllen somit die Empfehlungen.")</f>
        <v>Ihr Angebot enthält noch zu wenig Rohkost und Salat. Besonders in roher Form bleiben Ballaststoffe und Vitamine erhalten.</v>
      </c>
    </row>
    <row r="16" spans="1:11" ht="54" customHeight="1" x14ac:dyDescent="0.3">
      <c r="A16" s="89" t="s">
        <v>3</v>
      </c>
      <c r="B16" s="74" t="s">
        <v>92</v>
      </c>
      <c r="C16" s="51"/>
      <c r="D16" s="51"/>
      <c r="E16" s="51"/>
      <c r="F16" s="51"/>
      <c r="G16" s="51"/>
      <c r="H16" s="40">
        <f t="shared" ref="H16" si="2">SUM(C16:G16)</f>
        <v>0</v>
      </c>
      <c r="I16" s="11" t="str">
        <f>IF(H16=5,"erfüllt","nicht erfüllt")</f>
        <v>nicht erfüllt</v>
      </c>
      <c r="J16" s="35">
        <f>IF(H16=5,"0",5-H16)</f>
        <v>5</v>
      </c>
      <c r="K16" s="30" t="str">
        <f>IF(I16="nicht erfüllt","Obst ist reich an Vitaminen, Mineral-, Ballast- und sekundären Pflanzenstoffen. Frisches Obst  sollte daher immer im Zwischenverpflegungsangebot enthalten sein.","Sie bieten ausreichend Obst an. Achten Sie auf das Angebot von frischem Obst und vermeiden Sie Konserven mit Zuckerzusatz")</f>
        <v>Obst ist reich an Vitaminen, Mineral-, Ballast- und sekundären Pflanzenstoffen. Frisches Obst  sollte daher immer im Zwischenverpflegungsangebot enthalten sein.</v>
      </c>
    </row>
    <row r="17" spans="1:287" ht="54.75" customHeight="1" thickBot="1" x14ac:dyDescent="0.35">
      <c r="A17" s="94"/>
      <c r="B17" s="29" t="s">
        <v>96</v>
      </c>
      <c r="C17" s="42"/>
      <c r="D17" s="42"/>
      <c r="E17" s="42"/>
      <c r="F17" s="42"/>
      <c r="G17" s="42"/>
      <c r="H17" s="75">
        <f t="shared" si="0"/>
        <v>0</v>
      </c>
      <c r="I17" s="12" t="str">
        <f>IF(H17&gt;=2,"erfüllt","nicht erfüllt")</f>
        <v>nicht erfüllt</v>
      </c>
      <c r="J17" s="65">
        <f>IF(H17&gt;2,"0",2-H17)</f>
        <v>2</v>
      </c>
      <c r="K17" s="69" t="str">
        <f>IF(I17="nicht erfüllt","Nüsse enthalten viel pflanzliches Protein und sind wichtige Nährstofflieferanten. 25 g ungesalzene Nüsse oder Ölsaaten (1 Handvoll) entsprechen einer Portion Obst am Tag.","Sie bieten ausreichend Nüsse an und tragen zur besseren Nährstoffversorgung der Schülerinnen und Schüler bei.")</f>
        <v>Nüsse enthalten viel pflanzliches Protein und sind wichtige Nährstofflieferanten. 25 g ungesalzene Nüsse oder Ölsaaten (1 Handvoll) entsprechen einer Portion Obst am Tag.</v>
      </c>
    </row>
    <row r="18" spans="1:287" ht="54.75" customHeight="1" thickBot="1" x14ac:dyDescent="0.35">
      <c r="A18" s="31" t="s">
        <v>4</v>
      </c>
      <c r="B18" s="32" t="s">
        <v>93</v>
      </c>
      <c r="C18" s="37"/>
      <c r="D18" s="37"/>
      <c r="E18" s="37"/>
      <c r="F18" s="37"/>
      <c r="G18" s="37"/>
      <c r="H18" s="59">
        <f t="shared" ref="H18" si="3">SUM(C18:G18)</f>
        <v>0</v>
      </c>
      <c r="I18" s="14" t="str">
        <f>IF(H18=5,"erfüllt","nicht erfüllt")</f>
        <v>nicht erfüllt</v>
      </c>
      <c r="J18" s="36">
        <f>IF(H18=5,"0",5-H18)</f>
        <v>5</v>
      </c>
      <c r="K18" s="33" t="str">
        <f>IF(I18="nicht erfüllt","Als ideale Calcium- und Eiweißlieferanten sollten Milch und Milchprodukte im Angebot der Zwischenverpflegung immer enhalten sein.","Sie bieten ausreichend Milch und Milchprodukte an. Diese Lebensmittel liefern wichtiges Calcium für den Knochenaufbau von Heranwachsenden.")</f>
        <v>Als ideale Calcium- und Eiweißlieferanten sollten Milch und Milchprodukte im Angebot der Zwischenverpflegung immer enhalten sein.</v>
      </c>
    </row>
    <row r="19" spans="1:287" ht="54.75" customHeight="1" thickBot="1" x14ac:dyDescent="0.35">
      <c r="A19" s="31" t="s">
        <v>75</v>
      </c>
      <c r="B19" s="32" t="s">
        <v>94</v>
      </c>
      <c r="C19" s="37"/>
      <c r="D19" s="37"/>
      <c r="E19" s="37"/>
      <c r="F19" s="37"/>
      <c r="G19" s="37"/>
      <c r="H19" s="59">
        <f t="shared" si="0"/>
        <v>0</v>
      </c>
      <c r="I19" s="14" t="str">
        <f>IF(H19&gt;2,"nicht erfüllt","erfüllt")</f>
        <v>erfüllt</v>
      </c>
      <c r="J19" s="36" t="str">
        <f>IF(H19&lt;2,"0",2-H19)</f>
        <v>0</v>
      </c>
      <c r="K19" s="33" t="str">
        <f>IF(I19="nicht erfüllt","Fleisch und insbesondere Wurst enthalten ungünstige Inhaltsstoffe wie gesättige Fettsäuren oder Salz und verursachen bei der Produktion zudem hohe Treibhausgasemissionen.","Gerade rotes Fleisch und verarbeitete Fleischwaren wie Wurst sollten, wenn überhaupt, nur selten im Angeboten sein. Bieten Sie bevorzugt weißes Fleisch von Geflügel an.")</f>
        <v>Gerade rotes Fleisch und verarbeitete Fleischwaren wie Wurst sollten, wenn überhaupt, nur selten im Angeboten sein. Bieten Sie bevorzugt weißes Fleisch von Geflügel an.</v>
      </c>
    </row>
    <row r="20" spans="1:287" s="18" customFormat="1" ht="54.75" customHeight="1" thickBot="1" x14ac:dyDescent="0.35">
      <c r="A20" s="31" t="s">
        <v>30</v>
      </c>
      <c r="B20" s="32" t="s">
        <v>88</v>
      </c>
      <c r="C20" s="37"/>
      <c r="D20" s="37"/>
      <c r="E20" s="37"/>
      <c r="F20" s="37"/>
      <c r="G20" s="37"/>
      <c r="H20" s="59">
        <f t="shared" ref="H20:H24" si="4">SUM(C20:G20)</f>
        <v>0</v>
      </c>
      <c r="I20" s="14" t="str">
        <f>IF(H20=5,"erfüllt","nicht erfüllt")</f>
        <v>nicht erfüllt</v>
      </c>
      <c r="J20" s="36">
        <f>IF(H20=5,"0",5-H20)</f>
        <v>5</v>
      </c>
      <c r="K20" s="33" t="str">
        <f>IF(I20="nicht erfüllt","Trinken ist wichtig und gehört zu einer ausgewogenen Verpflegung dazu. Wasser sowie ungesüßte Kräuter- und Früchtetees enthalten keine Kalorien und sind daher besonders empfehlenswert.","Sie erfüllen die Empfehlungen und bieten Wasser oder ungesüßte Kräuter- und Früchtetees an.")</f>
        <v>Trinken ist wichtig und gehört zu einer ausgewogenen Verpflegung dazu. Wasser sowie ungesüßte Kräuter- und Früchtetees enthalten keine Kalorien und sind daher besonders empfehlenswert.</v>
      </c>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c r="IU20" s="80"/>
      <c r="IV20" s="80"/>
      <c r="IW20" s="80"/>
      <c r="IX20" s="80"/>
      <c r="IY20" s="80"/>
      <c r="IZ20" s="80"/>
      <c r="JA20" s="80"/>
      <c r="JB20" s="80"/>
      <c r="JC20" s="80"/>
      <c r="JD20" s="80"/>
      <c r="JE20" s="80"/>
      <c r="JF20" s="80"/>
      <c r="JG20" s="80"/>
      <c r="JH20" s="80"/>
      <c r="JI20" s="80"/>
      <c r="JJ20" s="80"/>
      <c r="JK20" s="80"/>
      <c r="JL20" s="80"/>
      <c r="JM20" s="80"/>
      <c r="JN20" s="80"/>
      <c r="JO20" s="80"/>
      <c r="JP20" s="80"/>
      <c r="JQ20" s="80"/>
      <c r="JR20" s="80"/>
      <c r="JS20" s="80"/>
      <c r="JT20" s="80"/>
      <c r="JU20" s="80"/>
      <c r="JV20" s="80"/>
      <c r="JW20" s="80"/>
      <c r="JX20" s="80"/>
      <c r="JY20" s="80"/>
      <c r="JZ20" s="80"/>
      <c r="KA20" s="80"/>
    </row>
    <row r="21" spans="1:287" s="49" customFormat="1" ht="16.2" customHeight="1" thickBot="1" x14ac:dyDescent="0.35">
      <c r="A21" s="98" t="s">
        <v>78</v>
      </c>
      <c r="B21" s="99"/>
      <c r="C21" s="99"/>
      <c r="D21" s="99"/>
      <c r="E21" s="99"/>
      <c r="F21" s="99"/>
      <c r="G21" s="99"/>
      <c r="H21" s="99"/>
      <c r="I21" s="99"/>
      <c r="J21" s="99"/>
      <c r="K21" s="10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c r="IU21" s="80"/>
      <c r="IV21" s="80"/>
      <c r="IW21" s="80"/>
      <c r="IX21" s="80"/>
      <c r="IY21" s="80"/>
      <c r="IZ21" s="80"/>
      <c r="JA21" s="80"/>
      <c r="JB21" s="80"/>
      <c r="JC21" s="80"/>
      <c r="JD21" s="80"/>
      <c r="JE21" s="80"/>
      <c r="JF21" s="80"/>
      <c r="JG21" s="80"/>
      <c r="JH21" s="80"/>
      <c r="JI21" s="80"/>
      <c r="JJ21" s="80"/>
      <c r="JK21" s="80"/>
      <c r="JL21" s="80"/>
      <c r="JM21" s="80"/>
      <c r="JN21" s="80"/>
      <c r="JO21" s="80"/>
      <c r="JP21" s="80"/>
      <c r="JQ21" s="80"/>
      <c r="JR21" s="80"/>
      <c r="JS21" s="80"/>
      <c r="JT21" s="80"/>
      <c r="JU21" s="80"/>
      <c r="JV21" s="80"/>
      <c r="JW21" s="80"/>
      <c r="JX21" s="80"/>
      <c r="JY21" s="80"/>
      <c r="JZ21" s="80"/>
      <c r="KA21" s="80"/>
    </row>
    <row r="22" spans="1:287" s="49" customFormat="1" ht="54.75" customHeight="1" thickBot="1" x14ac:dyDescent="0.35">
      <c r="A22" s="31" t="s">
        <v>122</v>
      </c>
      <c r="B22" s="32" t="s">
        <v>124</v>
      </c>
      <c r="C22" s="37"/>
      <c r="D22" s="37"/>
      <c r="E22" s="37"/>
      <c r="F22" s="37"/>
      <c r="G22" s="37"/>
      <c r="H22" s="59">
        <f t="shared" si="4"/>
        <v>0</v>
      </c>
      <c r="I22" s="14" t="str">
        <f>IF(H22&gt;2,"nicht erfüllt","erfüllt")</f>
        <v>erfüllt</v>
      </c>
      <c r="J22" s="36" t="str">
        <f>IF(H22&lt;2,"0",2-H22)</f>
        <v>0</v>
      </c>
      <c r="K22" s="33" t="str">
        <f>IF(I22="nicht erfüllt","Ihr Speiseplan enthält zu viele panierte Gerichte. Diese liefern  viel Fett und sollten gegen fettärmere Alternativen ausgetauscht werden.","Sie erfüllen die Empfehlungen und bieten nur eine geringe Menge an panierten Speisen an.")</f>
        <v>Sie erfüllen die Empfehlungen und bieten nur eine geringe Menge an panierten Speisen an.</v>
      </c>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c r="IU22" s="80"/>
      <c r="IV22" s="80"/>
      <c r="IW22" s="80"/>
      <c r="IX22" s="80"/>
      <c r="IY22" s="80"/>
      <c r="IZ22" s="80"/>
      <c r="JA22" s="80"/>
      <c r="JB22" s="80"/>
      <c r="JC22" s="80"/>
      <c r="JD22" s="80"/>
      <c r="JE22" s="80"/>
      <c r="JF22" s="80"/>
      <c r="JG22" s="80"/>
      <c r="JH22" s="80"/>
      <c r="JI22" s="80"/>
      <c r="JJ22" s="80"/>
      <c r="JK22" s="80"/>
      <c r="JL22" s="80"/>
      <c r="JM22" s="80"/>
      <c r="JN22" s="80"/>
      <c r="JO22" s="80"/>
      <c r="JP22" s="80"/>
      <c r="JQ22" s="80"/>
      <c r="JR22" s="80"/>
      <c r="JS22" s="80"/>
      <c r="JT22" s="80"/>
      <c r="JU22" s="80"/>
      <c r="JV22" s="80"/>
      <c r="JW22" s="80"/>
      <c r="JX22" s="80"/>
      <c r="JY22" s="80"/>
      <c r="JZ22" s="80"/>
      <c r="KA22" s="80"/>
    </row>
    <row r="23" spans="1:287" s="50" customFormat="1" ht="16.8" customHeight="1" thickBot="1" x14ac:dyDescent="0.35">
      <c r="A23" s="101" t="s">
        <v>13</v>
      </c>
      <c r="B23" s="102"/>
      <c r="C23" s="102"/>
      <c r="D23" s="102"/>
      <c r="E23" s="102"/>
      <c r="F23" s="102"/>
      <c r="G23" s="102"/>
      <c r="H23" s="102"/>
      <c r="I23" s="102"/>
      <c r="J23" s="102"/>
      <c r="K23" s="103"/>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c r="IU23" s="80"/>
      <c r="IV23" s="80"/>
      <c r="IW23" s="80"/>
      <c r="IX23" s="80"/>
      <c r="IY23" s="80"/>
      <c r="IZ23" s="80"/>
      <c r="JA23" s="80"/>
      <c r="JB23" s="80"/>
      <c r="JC23" s="80"/>
      <c r="JD23" s="80"/>
      <c r="JE23" s="80"/>
      <c r="JF23" s="80"/>
      <c r="JG23" s="80"/>
      <c r="JH23" s="80"/>
      <c r="JI23" s="80"/>
      <c r="JJ23" s="80"/>
      <c r="JK23" s="80"/>
      <c r="JL23" s="80"/>
      <c r="JM23" s="80"/>
      <c r="JN23" s="80"/>
      <c r="JO23" s="80"/>
      <c r="JP23" s="80"/>
      <c r="JQ23" s="80"/>
      <c r="JR23" s="80"/>
      <c r="JS23" s="80"/>
      <c r="JT23" s="80"/>
      <c r="JU23" s="80"/>
      <c r="JV23" s="80"/>
      <c r="JW23" s="80"/>
      <c r="JX23" s="80"/>
      <c r="JY23" s="80"/>
      <c r="JZ23" s="80"/>
      <c r="KA23" s="80"/>
    </row>
    <row r="24" spans="1:287" ht="55.2" customHeight="1" thickBot="1" x14ac:dyDescent="0.35">
      <c r="A24" s="76" t="s">
        <v>34</v>
      </c>
      <c r="B24" s="93"/>
      <c r="C24" s="77"/>
      <c r="D24" s="37"/>
      <c r="E24" s="37"/>
      <c r="F24" s="37"/>
      <c r="G24" s="37"/>
      <c r="H24" s="59">
        <f t="shared" si="4"/>
        <v>0</v>
      </c>
      <c r="I24" s="14" t="str">
        <f>IF(H24&gt;0,"Vorsicht!","")</f>
        <v/>
      </c>
      <c r="J24" s="36"/>
      <c r="K24" s="33" t="str">
        <f>IF(H24&gt;0,"Gesüßte Getränke enthalten zu viel Zucker und Energie und können die Konzentrationsfähigkeit beeinträchtigen. Besser sind kalorienfreier Getränke wie Wasser oder ungesüßte Tees.","Getränke sollen den Körper mit Flüssigkeit versorgen. Wasser sowie ungesüßte Kräuter- und Früchtetees enthalten keine Kalorien und sind daher besonders empfehlenswert.")</f>
        <v>Getränke sollen den Körper mit Flüssigkeit versorgen. Wasser sowie ungesüßte Kräuter- und Früchtetees enthalten keine Kalorien und sind daher besonders empfehlenswert.</v>
      </c>
    </row>
    <row r="25" spans="1:287" ht="55.2" customHeight="1" thickBot="1" x14ac:dyDescent="0.35">
      <c r="A25" s="76" t="s">
        <v>35</v>
      </c>
      <c r="B25" s="93"/>
      <c r="C25" s="77"/>
      <c r="D25" s="37"/>
      <c r="E25" s="37"/>
      <c r="F25" s="37"/>
      <c r="G25" s="37"/>
      <c r="H25" s="59">
        <f t="shared" ref="H25:H26" si="5">SUM(C25:G25)</f>
        <v>0</v>
      </c>
      <c r="I25" s="14" t="str">
        <f t="shared" ref="I25" si="6">IF(H25&gt;0,"Vorsicht!","")</f>
        <v/>
      </c>
      <c r="J25" s="36"/>
      <c r="K25" s="33" t="s">
        <v>115</v>
      </c>
    </row>
    <row r="26" spans="1:287" ht="55.2" customHeight="1" thickBot="1" x14ac:dyDescent="0.35">
      <c r="A26" s="76" t="s">
        <v>38</v>
      </c>
      <c r="B26" s="93"/>
      <c r="C26" s="77"/>
      <c r="D26" s="37"/>
      <c r="E26" s="37"/>
      <c r="F26" s="37"/>
      <c r="G26" s="37"/>
      <c r="H26" s="59">
        <f t="shared" si="5"/>
        <v>0</v>
      </c>
      <c r="I26" s="14" t="str">
        <f>IF(H26&gt;0,"Vorsicht!","")</f>
        <v/>
      </c>
      <c r="J26" s="36"/>
      <c r="K26" s="33" t="s">
        <v>76</v>
      </c>
    </row>
  </sheetData>
  <sheetProtection algorithmName="SHA-512" hashValue="gOF0/ik4lTC1e0bbYfBh+QpQBKEMsJmNKT5XShZCrFQl/lLqaiOQvTosape+mEKHz2/3aQZTKEvmOtoL3eYsog==" saltValue="kuFTrmO5Nqep/st8380TVQ==" spinCount="100000" sheet="1" objects="1" scenarios="1"/>
  <protectedRanges>
    <protectedRange sqref="C12:G14 C16:G26" name="Bereich1"/>
  </protectedRanges>
  <mergeCells count="10">
    <mergeCell ref="C6:G6"/>
    <mergeCell ref="A12:A13"/>
    <mergeCell ref="A14:A15"/>
    <mergeCell ref="C7:G7"/>
    <mergeCell ref="B24:B26"/>
    <mergeCell ref="A16:A17"/>
    <mergeCell ref="C8:G8"/>
    <mergeCell ref="A21:K21"/>
    <mergeCell ref="A23:K23"/>
    <mergeCell ref="A11:B11"/>
  </mergeCells>
  <conditionalFormatting sqref="I12">
    <cfRule type="containsText" dxfId="45" priority="70" operator="containsText" text="nicht erfüllt">
      <formula>NOT(ISERROR(SEARCH("nicht erfüllt",I12)))</formula>
    </cfRule>
    <cfRule type="containsText" dxfId="44" priority="71" operator="containsText" text="erfüllt">
      <formula>NOT(ISERROR(SEARCH("erfüllt",I12)))</formula>
    </cfRule>
  </conditionalFormatting>
  <conditionalFormatting sqref="I17">
    <cfRule type="containsText" dxfId="43" priority="60" operator="containsText" text="nicht erfüllt">
      <formula>NOT(ISERROR(SEARCH("nicht erfüllt",I17)))</formula>
    </cfRule>
    <cfRule type="containsText" dxfId="42" priority="61" operator="containsText" text="erfüllt">
      <formula>NOT(ISERROR(SEARCH("erfüllt",I17)))</formula>
    </cfRule>
  </conditionalFormatting>
  <conditionalFormatting sqref="I19">
    <cfRule type="containsText" dxfId="41" priority="58" operator="containsText" text="nicht erfüllt">
      <formula>NOT(ISERROR(SEARCH("nicht erfüllt",I19)))</formula>
    </cfRule>
    <cfRule type="containsText" dxfId="40" priority="59" operator="containsText" text="erfüllt">
      <formula>NOT(ISERROR(SEARCH("erfüllt",I19)))</formula>
    </cfRule>
  </conditionalFormatting>
  <conditionalFormatting sqref="I14">
    <cfRule type="containsText" dxfId="39" priority="38" operator="containsText" text="nicht erfüllt">
      <formula>NOT(ISERROR(SEARCH("nicht erfüllt",I14)))</formula>
    </cfRule>
    <cfRule type="containsText" dxfId="38" priority="39" operator="containsText" text="erfüllt">
      <formula>NOT(ISERROR(SEARCH("erfüllt",I14)))</formula>
    </cfRule>
  </conditionalFormatting>
  <conditionalFormatting sqref="I16">
    <cfRule type="containsText" dxfId="37" priority="36" operator="containsText" text="nicht erfüllt">
      <formula>NOT(ISERROR(SEARCH("nicht erfüllt",I16)))</formula>
    </cfRule>
    <cfRule type="containsText" dxfId="36" priority="37" operator="containsText" text="erfüllt">
      <formula>NOT(ISERROR(SEARCH("erfüllt",I16)))</formula>
    </cfRule>
  </conditionalFormatting>
  <conditionalFormatting sqref="I18">
    <cfRule type="containsText" dxfId="35" priority="34" operator="containsText" text="nicht erfüllt">
      <formula>NOT(ISERROR(SEARCH("nicht erfüllt",I18)))</formula>
    </cfRule>
    <cfRule type="containsText" dxfId="34" priority="35" operator="containsText" text="erfüllt">
      <formula>NOT(ISERROR(SEARCH("erfüllt",I18)))</formula>
    </cfRule>
  </conditionalFormatting>
  <conditionalFormatting sqref="I20">
    <cfRule type="containsText" dxfId="33" priority="32" operator="containsText" text="nicht erfüllt">
      <formula>NOT(ISERROR(SEARCH("nicht erfüllt",I20)))</formula>
    </cfRule>
    <cfRule type="containsText" dxfId="32" priority="33" operator="containsText" text="erfüllt">
      <formula>NOT(ISERROR(SEARCH("erfüllt",I20)))</formula>
    </cfRule>
  </conditionalFormatting>
  <conditionalFormatting sqref="I24:I26">
    <cfRule type="cellIs" dxfId="31" priority="29" operator="greaterThan">
      <formula>"0+$H$26:$H$28"</formula>
    </cfRule>
    <cfRule type="containsText" dxfId="30" priority="30" operator="containsText" text="nicht erfüllt">
      <formula>NOT(ISERROR(SEARCH("nicht erfüllt",I24)))</formula>
    </cfRule>
    <cfRule type="containsText" dxfId="29" priority="31" operator="containsText" text="erfüllt">
      <formula>NOT(ISERROR(SEARCH("erfüllt",I24)))</formula>
    </cfRule>
  </conditionalFormatting>
  <conditionalFormatting sqref="I15">
    <cfRule type="containsText" dxfId="28" priority="27" operator="containsText" text="nicht erfüllt">
      <formula>NOT(ISERROR(SEARCH("nicht erfüllt",I15)))</formula>
    </cfRule>
    <cfRule type="containsText" dxfId="27" priority="28" operator="containsText" text="erfüllt">
      <formula>NOT(ISERROR(SEARCH("erfüllt",I15)))</formula>
    </cfRule>
  </conditionalFormatting>
  <conditionalFormatting sqref="I13">
    <cfRule type="containsText" dxfId="26" priority="22" operator="containsText" text="nicht erfüllt">
      <formula>NOT(ISERROR(SEARCH("nicht erfüllt",I13)))</formula>
    </cfRule>
    <cfRule type="containsText" dxfId="25" priority="23" operator="containsText" text="erfüllt">
      <formula>NOT(ISERROR(SEARCH("erfüllt",I13)))</formula>
    </cfRule>
  </conditionalFormatting>
  <conditionalFormatting sqref="I22">
    <cfRule type="containsText" dxfId="24" priority="1" operator="containsText" text="nicht erfüllt">
      <formula>NOT(ISERROR(SEARCH("nicht erfüllt",I22)))</formula>
    </cfRule>
    <cfRule type="containsText" dxfId="23" priority="2" operator="containsText" text="erfüllt">
      <formula>NOT(ISERROR(SEARCH("erfüllt",I22)))</formula>
    </cfRule>
  </conditionalFormatting>
  <dataValidations xWindow="959" yWindow="915" count="1">
    <dataValidation type="list" allowBlank="1" showInputMessage="1" showErrorMessage="1" error="Bitte wählen Sie 0 oder 1" prompt="Bitte wählen Sie 0 oder 1" sqref="C24:G26 C12:G20 C22:G22" xr:uid="{00000000-0002-0000-0000-000000000000}">
      <formula1>"0,1"</formula1>
    </dataValidation>
  </dataValidations>
  <pageMargins left="0.23622047244094491" right="0.23622047244094491" top="0.74803149606299213" bottom="0.74803149606299213" header="0.31496062992125984" footer="0.31496062992125984"/>
  <pageSetup paperSize="8" scale="44" orientation="landscape" r:id="rId1"/>
  <headerFooter>
    <oddHeader>&amp;R&amp;G</oddHeader>
    <oddFooter xml:space="preserve">&amp;CStand: September 2022
&amp;R&amp;10Fachstelle Kita- und Schulverpflegung Bayern am Kompetenzzentrum für Ernährung
Hofer Straße 20  95326 Kulmbach
www.kita-schulverpflegung.bayern.de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4"/>
  <sheetViews>
    <sheetView view="pageLayout" zoomScaleNormal="85" workbookViewId="0"/>
  </sheetViews>
  <sheetFormatPr baseColWidth="10" defaultColWidth="11.44140625" defaultRowHeight="14.4" x14ac:dyDescent="0.3"/>
  <cols>
    <col min="1" max="1" width="139.5546875" style="3" customWidth="1"/>
    <col min="2" max="16384" width="11.44140625" style="2"/>
  </cols>
  <sheetData>
    <row r="1" spans="1:1" ht="25.2" customHeight="1" x14ac:dyDescent="0.3">
      <c r="A1" s="1" t="s">
        <v>79</v>
      </c>
    </row>
    <row r="2" spans="1:1" ht="47.4" customHeight="1" x14ac:dyDescent="0.3">
      <c r="A2" s="3" t="s">
        <v>83</v>
      </c>
    </row>
    <row r="3" spans="1:1" ht="45" customHeight="1" x14ac:dyDescent="0.3">
      <c r="A3" s="3" t="s">
        <v>84</v>
      </c>
    </row>
    <row r="4" spans="1:1" ht="33" customHeight="1" x14ac:dyDescent="0.3">
      <c r="A4" s="3" t="s">
        <v>107</v>
      </c>
    </row>
    <row r="5" spans="1:1" x14ac:dyDescent="0.3">
      <c r="A5" s="58"/>
    </row>
    <row r="6" spans="1:1" x14ac:dyDescent="0.3">
      <c r="A6" s="7" t="s">
        <v>33</v>
      </c>
    </row>
    <row r="7" spans="1:1" ht="28.8" x14ac:dyDescent="0.3">
      <c r="A7" s="3" t="s">
        <v>112</v>
      </c>
    </row>
    <row r="8" spans="1:1" ht="18.75" customHeight="1" x14ac:dyDescent="0.3">
      <c r="A8" s="3" t="s">
        <v>53</v>
      </c>
    </row>
    <row r="9" spans="1:1" ht="15.75" customHeight="1" x14ac:dyDescent="0.3"/>
    <row r="10" spans="1:1" ht="43.8" customHeight="1" x14ac:dyDescent="0.3">
      <c r="A10" s="3" t="s">
        <v>26</v>
      </c>
    </row>
    <row r="12" spans="1:1" ht="28.8" x14ac:dyDescent="0.3">
      <c r="A12" s="82" t="s">
        <v>120</v>
      </c>
    </row>
    <row r="14" spans="1:1" x14ac:dyDescent="0.3">
      <c r="A14" s="5" t="s">
        <v>130</v>
      </c>
    </row>
    <row r="15" spans="1:1" x14ac:dyDescent="0.3">
      <c r="A15" s="6" t="s">
        <v>41</v>
      </c>
    </row>
    <row r="16" spans="1:1" x14ac:dyDescent="0.3">
      <c r="A16" s="6" t="s">
        <v>9</v>
      </c>
    </row>
    <row r="17" spans="1:1" x14ac:dyDescent="0.3">
      <c r="A17" s="6" t="s">
        <v>10</v>
      </c>
    </row>
    <row r="18" spans="1:1" x14ac:dyDescent="0.3">
      <c r="A18" s="6" t="s">
        <v>126</v>
      </c>
    </row>
    <row r="19" spans="1:1" x14ac:dyDescent="0.3">
      <c r="A19" s="6"/>
    </row>
    <row r="20" spans="1:1" x14ac:dyDescent="0.3">
      <c r="A20" s="5" t="s">
        <v>106</v>
      </c>
    </row>
    <row r="21" spans="1:1" x14ac:dyDescent="0.3">
      <c r="A21" s="3" t="s">
        <v>49</v>
      </c>
    </row>
    <row r="22" spans="1:1" x14ac:dyDescent="0.3">
      <c r="A22" s="3" t="s">
        <v>50</v>
      </c>
    </row>
    <row r="23" spans="1:1" x14ac:dyDescent="0.3">
      <c r="A23" s="6"/>
    </row>
    <row r="24" spans="1:1" ht="13.5" customHeight="1" x14ac:dyDescent="0.3">
      <c r="A24" s="8" t="s">
        <v>48</v>
      </c>
    </row>
    <row r="25" spans="1:1" ht="28.8" x14ac:dyDescent="0.3">
      <c r="A25" s="3" t="s">
        <v>57</v>
      </c>
    </row>
    <row r="26" spans="1:1" ht="28.8" x14ac:dyDescent="0.3">
      <c r="A26" s="3" t="s">
        <v>81</v>
      </c>
    </row>
    <row r="27" spans="1:1" ht="14.25" customHeight="1" x14ac:dyDescent="0.3">
      <c r="A27" s="3" t="s">
        <v>85</v>
      </c>
    </row>
    <row r="29" spans="1:1" ht="18.75" customHeight="1" x14ac:dyDescent="0.3">
      <c r="A29" s="3" t="s">
        <v>86</v>
      </c>
    </row>
    <row r="31" spans="1:1" ht="14.25" customHeight="1" x14ac:dyDescent="0.3">
      <c r="A31" s="5" t="s">
        <v>104</v>
      </c>
    </row>
    <row r="32" spans="1:1" x14ac:dyDescent="0.3">
      <c r="A32" s="6"/>
    </row>
    <row r="33" spans="1:1" x14ac:dyDescent="0.3">
      <c r="A33" s="6" t="s">
        <v>41</v>
      </c>
    </row>
    <row r="34" spans="1:1" x14ac:dyDescent="0.3">
      <c r="A34" s="6" t="s">
        <v>9</v>
      </c>
    </row>
    <row r="35" spans="1:1" x14ac:dyDescent="0.3">
      <c r="A35" s="3" t="s">
        <v>54</v>
      </c>
    </row>
    <row r="36" spans="1:1" ht="16.5" customHeight="1" x14ac:dyDescent="0.3">
      <c r="A36" s="3" t="s">
        <v>58</v>
      </c>
    </row>
    <row r="37" spans="1:1" ht="16.5" customHeight="1" x14ac:dyDescent="0.3">
      <c r="A37" s="3" t="s">
        <v>21</v>
      </c>
    </row>
    <row r="38" spans="1:1" ht="15" customHeight="1" x14ac:dyDescent="0.3"/>
    <row r="39" spans="1:1" x14ac:dyDescent="0.3">
      <c r="A39" s="5" t="s">
        <v>105</v>
      </c>
    </row>
    <row r="40" spans="1:1" x14ac:dyDescent="0.3">
      <c r="A40" s="3" t="s">
        <v>55</v>
      </c>
    </row>
    <row r="41" spans="1:1" ht="14.25" customHeight="1" x14ac:dyDescent="0.3">
      <c r="A41" s="3" t="s">
        <v>56</v>
      </c>
    </row>
    <row r="43" spans="1:1" x14ac:dyDescent="0.3">
      <c r="A43" s="9" t="s">
        <v>3</v>
      </c>
    </row>
    <row r="44" spans="1:1" ht="28.8" x14ac:dyDescent="0.3">
      <c r="A44" s="83" t="s">
        <v>121</v>
      </c>
    </row>
    <row r="45" spans="1:1" x14ac:dyDescent="0.3">
      <c r="A45" s="39" t="s">
        <v>22</v>
      </c>
    </row>
    <row r="46" spans="1:1" x14ac:dyDescent="0.3">
      <c r="A46" s="39" t="s">
        <v>23</v>
      </c>
    </row>
    <row r="47" spans="1:1" x14ac:dyDescent="0.3">
      <c r="A47" s="39"/>
    </row>
    <row r="49" spans="1:1" x14ac:dyDescent="0.3">
      <c r="A49" s="5" t="s">
        <v>82</v>
      </c>
    </row>
    <row r="50" spans="1:1" x14ac:dyDescent="0.3">
      <c r="A50" s="6" t="s">
        <v>12</v>
      </c>
    </row>
    <row r="51" spans="1:1" x14ac:dyDescent="0.3">
      <c r="A51" s="6" t="s">
        <v>59</v>
      </c>
    </row>
    <row r="52" spans="1:1" x14ac:dyDescent="0.3">
      <c r="A52" s="6" t="s">
        <v>8</v>
      </c>
    </row>
    <row r="53" spans="1:1" x14ac:dyDescent="0.3">
      <c r="A53" s="6" t="s">
        <v>60</v>
      </c>
    </row>
    <row r="54" spans="1:1" x14ac:dyDescent="0.3">
      <c r="A54" s="6"/>
    </row>
    <row r="55" spans="1:1" x14ac:dyDescent="0.3">
      <c r="A55" s="5" t="s">
        <v>108</v>
      </c>
    </row>
    <row r="56" spans="1:1" x14ac:dyDescent="0.3">
      <c r="A56" s="3" t="s">
        <v>62</v>
      </c>
    </row>
    <row r="57" spans="1:1" x14ac:dyDescent="0.3">
      <c r="A57" s="3" t="s">
        <v>63</v>
      </c>
    </row>
    <row r="58" spans="1:1" x14ac:dyDescent="0.3">
      <c r="A58" s="6"/>
    </row>
    <row r="59" spans="1:1" x14ac:dyDescent="0.3">
      <c r="A59" s="7" t="s">
        <v>11</v>
      </c>
    </row>
    <row r="60" spans="1:1" x14ac:dyDescent="0.3">
      <c r="A60" s="3" t="s">
        <v>109</v>
      </c>
    </row>
    <row r="61" spans="1:1" ht="12" customHeight="1" x14ac:dyDescent="0.3"/>
    <row r="62" spans="1:1" x14ac:dyDescent="0.3">
      <c r="A62" s="3" t="s">
        <v>16</v>
      </c>
    </row>
    <row r="63" spans="1:1" x14ac:dyDescent="0.3">
      <c r="A63" s="3" t="s">
        <v>19</v>
      </c>
    </row>
    <row r="64" spans="1:1" x14ac:dyDescent="0.3">
      <c r="A64" s="3" t="s">
        <v>18</v>
      </c>
    </row>
    <row r="65" spans="1:1" x14ac:dyDescent="0.3">
      <c r="A65" s="3" t="s">
        <v>17</v>
      </c>
    </row>
    <row r="67" spans="1:1" ht="28.5" customHeight="1" x14ac:dyDescent="0.3">
      <c r="A67" s="82" t="s">
        <v>119</v>
      </c>
    </row>
    <row r="69" spans="1:1" x14ac:dyDescent="0.3">
      <c r="A69" s="5" t="s">
        <v>14</v>
      </c>
    </row>
    <row r="70" spans="1:1" x14ac:dyDescent="0.3">
      <c r="A70" s="3" t="s">
        <v>8</v>
      </c>
    </row>
    <row r="71" spans="1:1" x14ac:dyDescent="0.3">
      <c r="A71" s="3" t="s">
        <v>64</v>
      </c>
    </row>
    <row r="73" spans="1:1" x14ac:dyDescent="0.3">
      <c r="A73" s="5" t="s">
        <v>110</v>
      </c>
    </row>
    <row r="74" spans="1:1" x14ac:dyDescent="0.3">
      <c r="A74" s="3" t="s">
        <v>51</v>
      </c>
    </row>
    <row r="75" spans="1:1" ht="15.75" customHeight="1" x14ac:dyDescent="0.3">
      <c r="A75" s="3" t="s">
        <v>52</v>
      </c>
    </row>
    <row r="77" spans="1:1" x14ac:dyDescent="0.3">
      <c r="A77" s="3" t="s">
        <v>116</v>
      </c>
    </row>
    <row r="78" spans="1:1" ht="45" customHeight="1" x14ac:dyDescent="0.3">
      <c r="A78" s="82" t="s">
        <v>118</v>
      </c>
    </row>
    <row r="79" spans="1:1" ht="61.5" customHeight="1" x14ac:dyDescent="0.3">
      <c r="A79" s="3" t="s">
        <v>65</v>
      </c>
    </row>
    <row r="81" spans="1:1" x14ac:dyDescent="0.3">
      <c r="A81" s="4" t="s">
        <v>15</v>
      </c>
    </row>
    <row r="82" spans="1:1" x14ac:dyDescent="0.3">
      <c r="A82" s="3" t="s">
        <v>113</v>
      </c>
    </row>
    <row r="83" spans="1:1" x14ac:dyDescent="0.3">
      <c r="A83" s="39" t="s">
        <v>80</v>
      </c>
    </row>
    <row r="84" spans="1:1" x14ac:dyDescent="0.3">
      <c r="A84" s="3" t="s">
        <v>42</v>
      </c>
    </row>
    <row r="86" spans="1:1" x14ac:dyDescent="0.3">
      <c r="A86" s="3" t="s">
        <v>39</v>
      </c>
    </row>
    <row r="87" spans="1:1" x14ac:dyDescent="0.3">
      <c r="A87" s="3" t="s">
        <v>127</v>
      </c>
    </row>
    <row r="89" spans="1:1" x14ac:dyDescent="0.3">
      <c r="A89" s="5" t="s">
        <v>103</v>
      </c>
    </row>
    <row r="90" spans="1:1" x14ac:dyDescent="0.3">
      <c r="A90" s="3" t="s">
        <v>41</v>
      </c>
    </row>
    <row r="91" spans="1:1" x14ac:dyDescent="0.3">
      <c r="A91" s="3" t="s">
        <v>40</v>
      </c>
    </row>
    <row r="92" spans="1:1" x14ac:dyDescent="0.3">
      <c r="A92" s="3" t="s">
        <v>128</v>
      </c>
    </row>
    <row r="94" spans="1:1" x14ac:dyDescent="0.3">
      <c r="A94" s="5" t="s">
        <v>111</v>
      </c>
    </row>
    <row r="95" spans="1:1" x14ac:dyDescent="0.3">
      <c r="A95" s="3" t="s">
        <v>43</v>
      </c>
    </row>
    <row r="96" spans="1:1" x14ac:dyDescent="0.3">
      <c r="A96" s="3" t="s">
        <v>61</v>
      </c>
    </row>
    <row r="98" spans="1:1" x14ac:dyDescent="0.3">
      <c r="A98" s="10" t="s">
        <v>13</v>
      </c>
    </row>
    <row r="100" spans="1:1" x14ac:dyDescent="0.3">
      <c r="A100" s="1" t="s">
        <v>45</v>
      </c>
    </row>
    <row r="101" spans="1:1" x14ac:dyDescent="0.3">
      <c r="A101" s="3" t="s">
        <v>47</v>
      </c>
    </row>
    <row r="103" spans="1:1" x14ac:dyDescent="0.3">
      <c r="A103" s="5" t="s">
        <v>46</v>
      </c>
    </row>
    <row r="104" spans="1:1" x14ac:dyDescent="0.3">
      <c r="A104" s="3" t="s">
        <v>8</v>
      </c>
    </row>
    <row r="105" spans="1:1" x14ac:dyDescent="0.3">
      <c r="A105" s="6" t="s">
        <v>44</v>
      </c>
    </row>
    <row r="106" spans="1:1" x14ac:dyDescent="0.3">
      <c r="A106" s="6"/>
    </row>
    <row r="107" spans="1:1" x14ac:dyDescent="0.3">
      <c r="A107" s="1" t="s">
        <v>20</v>
      </c>
    </row>
    <row r="108" spans="1:1" ht="28.8" x14ac:dyDescent="0.3">
      <c r="A108" s="3" t="s">
        <v>87</v>
      </c>
    </row>
    <row r="110" spans="1:1" x14ac:dyDescent="0.3">
      <c r="A110" s="1" t="s">
        <v>24</v>
      </c>
    </row>
    <row r="111" spans="1:1" x14ac:dyDescent="0.3">
      <c r="A111" s="3" t="s">
        <v>25</v>
      </c>
    </row>
    <row r="114" spans="1:1" ht="63" customHeight="1" x14ac:dyDescent="0.3">
      <c r="A114" s="3" t="s">
        <v>117</v>
      </c>
    </row>
  </sheetData>
  <sheetProtection sheet="1" selectLockedCells="1" selectUnlockedCells="1"/>
  <pageMargins left="0.70866141732283472" right="0.70866141732283472" top="0.78740157480314965" bottom="0.78740157480314965" header="0.31496062992125984" footer="0.31496062992125984"/>
  <pageSetup paperSize="9" scale="59" orientation="portrait" r:id="rId1"/>
  <headerFooter>
    <oddHeader>&amp;R&amp;G</oddHeader>
    <oddFooter xml:space="preserve">&amp;L&amp;9
&amp;R&amp;8Fachstelle Kita- und Schulverpflegung Bayern am Kompetenzzentrum für Ernährung
Hofer Straße 20 95326 Kulmbach
www.kita-schulverpflegung.bayern.de  </oddFooter>
  </headerFooter>
  <rowBreaks count="1" manualBreakCount="1">
    <brk id="5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E331-5725-4ECD-BF5E-7596BBC82DF9}">
  <dimension ref="A1:BJ26"/>
  <sheetViews>
    <sheetView view="pageLayout" zoomScale="60" zoomScaleNormal="60" zoomScaleSheetLayoutView="40" zoomScalePageLayoutView="60" workbookViewId="0">
      <selection activeCell="C4" sqref="C4"/>
    </sheetView>
  </sheetViews>
  <sheetFormatPr baseColWidth="10" defaultColWidth="11.44140625" defaultRowHeight="15.6" x14ac:dyDescent="0.3"/>
  <cols>
    <col min="1" max="1" width="53.33203125" style="15" customWidth="1"/>
    <col min="2" max="2" width="45.5546875" style="15" customWidth="1"/>
    <col min="3" max="7" width="35.6640625" style="15" customWidth="1"/>
    <col min="8" max="8" width="12.88671875" style="15" customWidth="1"/>
    <col min="9" max="9" width="13.6640625" style="15" customWidth="1"/>
    <col min="10" max="10" width="17.44140625" style="15" customWidth="1"/>
    <col min="11" max="11" width="100.6640625" style="15" bestFit="1" customWidth="1"/>
    <col min="12" max="16384" width="11.44140625" style="15"/>
  </cols>
  <sheetData>
    <row r="1" spans="1:11" x14ac:dyDescent="0.3">
      <c r="A1" s="19" t="s">
        <v>36</v>
      </c>
      <c r="B1" s="20"/>
      <c r="C1" s="20"/>
      <c r="D1" s="20"/>
      <c r="E1" s="20"/>
      <c r="F1" s="20"/>
      <c r="G1" s="20"/>
      <c r="H1" s="20"/>
      <c r="I1" s="20"/>
      <c r="J1" s="20"/>
      <c r="K1" s="20"/>
    </row>
    <row r="2" spans="1:11" x14ac:dyDescent="0.3">
      <c r="A2" s="20" t="s">
        <v>37</v>
      </c>
      <c r="B2" s="20"/>
      <c r="C2" s="20"/>
      <c r="D2" s="20"/>
      <c r="E2" s="20"/>
      <c r="F2" s="20"/>
      <c r="G2" s="20"/>
      <c r="H2" s="20"/>
      <c r="I2" s="20"/>
      <c r="J2" s="20"/>
      <c r="K2" s="20"/>
    </row>
    <row r="3" spans="1:11" x14ac:dyDescent="0.3">
      <c r="A3" s="20"/>
      <c r="B3" s="20"/>
      <c r="C3" s="20"/>
      <c r="D3" s="20"/>
      <c r="E3" s="20"/>
      <c r="F3" s="20"/>
      <c r="G3" s="20"/>
      <c r="H3" s="20"/>
      <c r="I3" s="20"/>
      <c r="J3" s="20"/>
      <c r="K3" s="20"/>
    </row>
    <row r="4" spans="1:11" x14ac:dyDescent="0.3">
      <c r="A4" s="84" t="s">
        <v>77</v>
      </c>
      <c r="B4" s="38"/>
      <c r="C4" s="86" t="s">
        <v>125</v>
      </c>
      <c r="D4" s="38"/>
      <c r="E4" s="38"/>
      <c r="F4" s="38"/>
      <c r="G4" s="38"/>
      <c r="H4" s="38"/>
      <c r="I4" s="38"/>
      <c r="J4" s="38"/>
      <c r="K4" s="38"/>
    </row>
    <row r="5" spans="1:11" s="20" customFormat="1" x14ac:dyDescent="0.3">
      <c r="A5" s="21" t="s">
        <v>0</v>
      </c>
    </row>
    <row r="6" spans="1:11" x14ac:dyDescent="0.3">
      <c r="A6" s="22"/>
      <c r="B6" s="22" t="s">
        <v>5</v>
      </c>
      <c r="C6" s="87" t="s">
        <v>1</v>
      </c>
      <c r="D6" s="88"/>
      <c r="E6" s="88"/>
      <c r="F6" s="88"/>
      <c r="G6" s="88"/>
      <c r="H6" s="22"/>
      <c r="I6" s="22"/>
      <c r="J6" s="22"/>
      <c r="K6" s="22"/>
    </row>
    <row r="7" spans="1:11" ht="52.8" customHeight="1" x14ac:dyDescent="0.3">
      <c r="A7" s="23"/>
      <c r="B7" s="23"/>
      <c r="C7" s="87" t="s">
        <v>27</v>
      </c>
      <c r="D7" s="88"/>
      <c r="E7" s="88"/>
      <c r="F7" s="88"/>
      <c r="G7" s="88"/>
      <c r="H7" s="57" t="s">
        <v>28</v>
      </c>
      <c r="I7" s="46" t="s">
        <v>2</v>
      </c>
      <c r="J7" s="46" t="s">
        <v>102</v>
      </c>
      <c r="K7" s="13" t="s">
        <v>7</v>
      </c>
    </row>
    <row r="8" spans="1:11" s="16" customFormat="1" ht="214.8" customHeight="1" x14ac:dyDescent="0.3">
      <c r="A8" s="25" t="s">
        <v>98</v>
      </c>
      <c r="B8" s="22"/>
      <c r="C8" s="105" t="s">
        <v>114</v>
      </c>
      <c r="D8" s="106"/>
      <c r="E8" s="106"/>
      <c r="F8" s="106"/>
      <c r="G8" s="107"/>
      <c r="H8" s="13"/>
      <c r="I8" s="27"/>
      <c r="J8" s="13"/>
      <c r="K8" s="13"/>
    </row>
    <row r="9" spans="1:11" s="16" customFormat="1" ht="54" customHeight="1" x14ac:dyDescent="0.3">
      <c r="A9" s="24"/>
      <c r="B9" s="22"/>
      <c r="C9" s="13" t="s">
        <v>70</v>
      </c>
      <c r="D9" s="13" t="s">
        <v>71</v>
      </c>
      <c r="E9" s="13" t="s">
        <v>72</v>
      </c>
      <c r="F9" s="13" t="s">
        <v>73</v>
      </c>
      <c r="G9" s="13" t="s">
        <v>74</v>
      </c>
      <c r="H9" s="13"/>
      <c r="I9" s="13"/>
      <c r="J9" s="13"/>
      <c r="K9" s="13"/>
    </row>
    <row r="10" spans="1:11" s="17" customFormat="1" ht="154.5" customHeight="1" thickBot="1" x14ac:dyDescent="0.35">
      <c r="A10" s="25" t="s">
        <v>97</v>
      </c>
      <c r="B10" s="26"/>
      <c r="C10" s="48" t="s">
        <v>69</v>
      </c>
      <c r="D10" s="48" t="s">
        <v>129</v>
      </c>
      <c r="E10" s="48" t="s">
        <v>66</v>
      </c>
      <c r="F10" s="48" t="s">
        <v>68</v>
      </c>
      <c r="G10" s="48" t="s">
        <v>67</v>
      </c>
      <c r="H10" s="41"/>
      <c r="I10" s="41"/>
      <c r="J10" s="41"/>
      <c r="K10" s="41"/>
    </row>
    <row r="11" spans="1:11" s="45" customFormat="1" ht="16.5" customHeight="1" thickBot="1" x14ac:dyDescent="0.35">
      <c r="A11" s="114" t="s">
        <v>6</v>
      </c>
      <c r="B11" s="114"/>
      <c r="C11" s="47"/>
      <c r="D11" s="47"/>
      <c r="E11" s="47"/>
      <c r="F11" s="47"/>
      <c r="G11" s="47"/>
      <c r="H11" s="47"/>
      <c r="I11" s="47"/>
      <c r="J11" s="61"/>
      <c r="K11" s="47"/>
    </row>
    <row r="12" spans="1:11" ht="54.75" customHeight="1" x14ac:dyDescent="0.3">
      <c r="A12" s="89" t="s">
        <v>33</v>
      </c>
      <c r="B12" s="28" t="s">
        <v>90</v>
      </c>
      <c r="C12" s="34">
        <v>1</v>
      </c>
      <c r="D12" s="34">
        <v>1</v>
      </c>
      <c r="E12" s="34">
        <v>1</v>
      </c>
      <c r="F12" s="34">
        <v>1</v>
      </c>
      <c r="G12" s="60">
        <v>1</v>
      </c>
      <c r="H12" s="40">
        <f>SUM(C12:G12)</f>
        <v>5</v>
      </c>
      <c r="I12" s="11" t="str">
        <f>IF(H12=5,"erfüllt","nicht erfüllt")</f>
        <v>erfüllt</v>
      </c>
      <c r="J12" s="35" t="str">
        <f>IF(H12=5,"0",5-H12)</f>
        <v>0</v>
      </c>
      <c r="K12" s="30" t="str">
        <f>IF(I12="nicht erfüllt","Getreide und Getreideprodukte, v.a. aus Vollkorn, sollten täglich auf dem Speieseplan stehen.","In Ihrer Einrichtung werden täglich Getreide und Getreideprodukte angeboten. Sie erfüllen somit die Empfehlung.")</f>
        <v>In Ihrer Einrichtung werden täglich Getreide und Getreideprodukte angeboten. Sie erfüllen somit die Empfehlung.</v>
      </c>
    </row>
    <row r="13" spans="1:11" ht="54.75" customHeight="1" thickBot="1" x14ac:dyDescent="0.35">
      <c r="A13" s="90"/>
      <c r="B13" s="29" t="s">
        <v>31</v>
      </c>
      <c r="C13" s="42">
        <v>0</v>
      </c>
      <c r="D13" s="42">
        <v>0</v>
      </c>
      <c r="E13" s="42">
        <v>0</v>
      </c>
      <c r="F13" s="42">
        <v>0</v>
      </c>
      <c r="G13" s="63">
        <v>0</v>
      </c>
      <c r="H13" s="64">
        <f>SUM(C13:G13)</f>
        <v>0</v>
      </c>
      <c r="I13" s="12" t="str">
        <f>IF(H13&gt;2,"erfüllt","nicht erfüllt")</f>
        <v>nicht erfüllt</v>
      </c>
      <c r="J13" s="65">
        <f>IF(H13=5,"0",5-H13)</f>
        <v>5</v>
      </c>
      <c r="K13" s="66" t="str">
        <f>IF(I13="nicht erfüllt","Ihr Angebot enthält zu wenig Vollkornprodukte. Diese liefern wertvolle Ballaststoffe und sollten deshalb regelmäßig im Angebot sein.","Sie erfüllen die Empfehlungen. Vollkornprodukte sollten regelmäßig im Angebot sein, da sie wertvolle Ballaststoffe liefern.")</f>
        <v>Ihr Angebot enthält zu wenig Vollkornprodukte. Diese liefern wertvolle Ballaststoffe und sollten deshalb regelmäßig im Angebot sein.</v>
      </c>
    </row>
    <row r="14" spans="1:11" ht="54.75" customHeight="1" x14ac:dyDescent="0.3">
      <c r="A14" s="89" t="s">
        <v>32</v>
      </c>
      <c r="B14" s="28" t="s">
        <v>101</v>
      </c>
      <c r="C14" s="34">
        <v>1</v>
      </c>
      <c r="D14" s="34">
        <v>1</v>
      </c>
      <c r="E14" s="34">
        <v>1</v>
      </c>
      <c r="F14" s="34">
        <v>0</v>
      </c>
      <c r="G14" s="34">
        <v>1</v>
      </c>
      <c r="H14" s="40">
        <f t="shared" ref="H14:H24" si="0">SUM(C14:G14)</f>
        <v>4</v>
      </c>
      <c r="I14" s="11" t="str">
        <f>IF(H14=5,"erfüllt","nicht erfüllt")</f>
        <v>nicht erfüllt</v>
      </c>
      <c r="J14" s="35">
        <f>IF(H14=5,"0",5-H14)</f>
        <v>1</v>
      </c>
      <c r="K14" s="30" t="str">
        <f>IF(I14="nicht erfüllt","Gemüse sollte immer angeboten werden. Es ist reich an Vitaminen, Mineral- und Ballaststoffen sowie sekundären Pflanzenstoffen, ist kalorienarm und trägt zur Sättigung bei.","Sie bieten ausreichend Gemüse an. Achten Sie auf eine fettarme und nährstofferhaltende Garmethode.")</f>
        <v>Gemüse sollte immer angeboten werden. Es ist reich an Vitaminen, Mineral- und Ballaststoffen sowie sekundären Pflanzenstoffen, ist kalorienarm und trägt zur Sättigung bei.</v>
      </c>
    </row>
    <row r="15" spans="1:11" ht="54" customHeight="1" thickBot="1" x14ac:dyDescent="0.35">
      <c r="A15" s="90"/>
      <c r="B15" s="67" t="s">
        <v>95</v>
      </c>
      <c r="C15" s="42">
        <v>1</v>
      </c>
      <c r="D15" s="42">
        <v>1</v>
      </c>
      <c r="E15" s="42">
        <v>1</v>
      </c>
      <c r="F15" s="42">
        <v>0</v>
      </c>
      <c r="G15" s="42">
        <v>0</v>
      </c>
      <c r="H15" s="64">
        <f t="shared" si="0"/>
        <v>3</v>
      </c>
      <c r="I15" s="62" t="str">
        <f>IF(H15&gt;2,"erfüllt","nicht erfüllt")</f>
        <v>erfüllt</v>
      </c>
      <c r="J15" s="68" t="str">
        <f>IF(H15&gt;2,"0",3-H15)</f>
        <v>0</v>
      </c>
      <c r="K15" s="69" t="str">
        <f>IF(I15="nicht erfüllt","Ihr Speiseplan enthält noch zu wenig Rohkost und Salat. Besonders in roher Form bleiben Ballaststoffe und Vitamine erhalten.","Sie bieten ausreichend Rohkost und Salat an und erfüllen somit die Empfehlungen.")</f>
        <v>Sie bieten ausreichend Rohkost und Salat an und erfüllen somit die Empfehlungen.</v>
      </c>
    </row>
    <row r="16" spans="1:11" ht="54" customHeight="1" x14ac:dyDescent="0.3">
      <c r="A16" s="89" t="s">
        <v>3</v>
      </c>
      <c r="B16" s="74" t="s">
        <v>100</v>
      </c>
      <c r="C16" s="51">
        <v>1</v>
      </c>
      <c r="D16" s="51">
        <v>1</v>
      </c>
      <c r="E16" s="51">
        <v>1</v>
      </c>
      <c r="F16" s="51">
        <v>1</v>
      </c>
      <c r="G16" s="51">
        <v>1</v>
      </c>
      <c r="H16" s="40">
        <f t="shared" si="0"/>
        <v>5</v>
      </c>
      <c r="I16" s="11" t="str">
        <f>IF(H16=5,"erfüllt","nicht erfüllt")</f>
        <v>erfüllt</v>
      </c>
      <c r="J16" s="35" t="str">
        <f>IF(H16=5,"0",5-H16)</f>
        <v>0</v>
      </c>
      <c r="K16" s="30" t="str">
        <f>IF(I16="nicht erfüllt","Obst ist reich an Vitaminen, Mineral-, Ballast- und sekundären Pflanzenstoffen. Frisches Obst  sollte daher immer im Zwischenverpflegungsangebot enthalten sein.","Sie bieten ausreichend Obst an. Achten Sie auf das Angebot von frischem Obst und vermeiden Sie Konserven mit Zuckerzusatz")</f>
        <v>Sie bieten ausreichend Obst an. Achten Sie auf das Angebot von frischem Obst und vermeiden Sie Konserven mit Zuckerzusatz</v>
      </c>
    </row>
    <row r="17" spans="1:62" ht="54.75" customHeight="1" thickBot="1" x14ac:dyDescent="0.35">
      <c r="A17" s="94"/>
      <c r="B17" s="29" t="s">
        <v>99</v>
      </c>
      <c r="C17" s="42">
        <v>1</v>
      </c>
      <c r="D17" s="42">
        <v>1</v>
      </c>
      <c r="E17" s="42">
        <v>1</v>
      </c>
      <c r="F17" s="42">
        <v>1</v>
      </c>
      <c r="G17" s="42">
        <v>1</v>
      </c>
      <c r="H17" s="75">
        <f t="shared" si="0"/>
        <v>5</v>
      </c>
      <c r="I17" s="12" t="str">
        <f>IF(H17&gt;=2,"erfüllt","nicht erfüllt")</f>
        <v>erfüllt</v>
      </c>
      <c r="J17" s="65" t="str">
        <f>IF(H17&gt;2,"0",2-H17)</f>
        <v>0</v>
      </c>
      <c r="K17" s="66" t="str">
        <f>IF(I17="nicht erfüllt","Nüsse enthalten viel pflanzliches Protein und sind wichtige Nährstofflieferanten. 25 g ungesalzene Nüsse oder Ölsaaten (1 Handvoll) entsprechen einer Portion Obst am Tag.","Sie bieten ausreichend Nüsse an und tragen zur besseren Nährstoffversorgung der Schülerinnen und Schüler bei.")</f>
        <v>Sie bieten ausreichend Nüsse an und tragen zur besseren Nährstoffversorgung der Schülerinnen und Schüler bei.</v>
      </c>
    </row>
    <row r="18" spans="1:62" ht="54.75" customHeight="1" thickBot="1" x14ac:dyDescent="0.35">
      <c r="A18" s="31" t="s">
        <v>4</v>
      </c>
      <c r="B18" s="32" t="s">
        <v>93</v>
      </c>
      <c r="C18" s="37">
        <v>1</v>
      </c>
      <c r="D18" s="37">
        <v>1</v>
      </c>
      <c r="E18" s="37">
        <v>1</v>
      </c>
      <c r="F18" s="37">
        <v>1</v>
      </c>
      <c r="G18" s="37">
        <v>1</v>
      </c>
      <c r="H18" s="59">
        <f t="shared" si="0"/>
        <v>5</v>
      </c>
      <c r="I18" s="14" t="str">
        <f>IF(H18=5,"erfüllt","nicht erfüllt")</f>
        <v>erfüllt</v>
      </c>
      <c r="J18" s="36" t="str">
        <f>IF(H18=5,"0",5-H18)</f>
        <v>0</v>
      </c>
      <c r="K18" s="33" t="str">
        <f>IF(I18="nicht erfüllt","Als ideale Calcium- und Eiweißlieferanten sollten Milch und Milchprodukte im Angebot der Zwischenverpflegung immer enhalten sein.","Sie bieten ausreichend Milch und Milchprodukte an. Diese Lebensmittel liefern wichtiges Calcium für den Knochenaufbau von Heranwachsenden.")</f>
        <v>Sie bieten ausreichend Milch und Milchprodukte an. Diese Lebensmittel liefern wichtiges Calcium für den Knochenaufbau von Heranwachsenden.</v>
      </c>
    </row>
    <row r="19" spans="1:62" ht="54.75" customHeight="1" thickBot="1" x14ac:dyDescent="0.35">
      <c r="A19" s="31" t="s">
        <v>75</v>
      </c>
      <c r="B19" s="32" t="s">
        <v>132</v>
      </c>
      <c r="C19" s="37">
        <v>1</v>
      </c>
      <c r="D19" s="37">
        <v>1</v>
      </c>
      <c r="E19" s="37">
        <v>1</v>
      </c>
      <c r="F19" s="37">
        <v>1</v>
      </c>
      <c r="G19" s="37">
        <v>1</v>
      </c>
      <c r="H19" s="59">
        <f t="shared" si="0"/>
        <v>5</v>
      </c>
      <c r="I19" s="14" t="str">
        <f>IF(H19&gt;2,"nicht erfüllt","erfüllt")</f>
        <v>nicht erfüllt</v>
      </c>
      <c r="J19" s="36">
        <f>IF(H19&lt;2,"0",2-H19)</f>
        <v>-3</v>
      </c>
      <c r="K19" s="33" t="str">
        <f>IF(I19="nicht erfüllt","Fleisch und insbesondere Wurst enthalten ungünstige Inhaltsstoffe wie gesättige Fettsäuren oder Salz und verursachen bei der Produktion zudem hohe Treibhausgasemissionen.","Gerade rotes Fleisch und verarbeitete Fleischwaren wie Wurst sollten, wenn überhaupt, nur selten im Angebot sein. Bieten Sie bevorzugt weißes Fleisch von Geflügel an.")</f>
        <v>Fleisch und insbesondere Wurst enthalten ungünstige Inhaltsstoffe wie gesättige Fettsäuren oder Salz und verursachen bei der Produktion zudem hohe Treibhausgasemissionen.</v>
      </c>
    </row>
    <row r="20" spans="1:62" s="18" customFormat="1" ht="54.75" customHeight="1" thickBot="1" x14ac:dyDescent="0.35">
      <c r="A20" s="31" t="s">
        <v>30</v>
      </c>
      <c r="B20" s="32" t="s">
        <v>88</v>
      </c>
      <c r="C20" s="37">
        <v>1</v>
      </c>
      <c r="D20" s="37">
        <v>1</v>
      </c>
      <c r="E20" s="37">
        <v>1</v>
      </c>
      <c r="F20" s="37">
        <v>1</v>
      </c>
      <c r="G20" s="37">
        <v>1</v>
      </c>
      <c r="H20" s="59">
        <f t="shared" si="0"/>
        <v>5</v>
      </c>
      <c r="I20" s="14" t="str">
        <f>IF(H20=5,"erfüllt","nicht erfüllt")</f>
        <v>erfüllt</v>
      </c>
      <c r="J20" s="36" t="str">
        <f>IF(H20=5,"0",5-H20)</f>
        <v>0</v>
      </c>
      <c r="K20" s="33" t="str">
        <f>IF(I20="nicht erfüllt","Trinken ist wichtig und gehört zu einer ausgewogenen Verpflegung dazu. Wasser sowie ungesüßte Kräuter- und Früchtetees enthalten keine Kalorien und sind daher besonders empfehlenswert.","Sie erfüllen die Empfehlungen und bieten Wasser oder ungesüßte Kräuter- und Früchtetees an.")</f>
        <v>Sie erfüllen die Empfehlungen und bieten Wasser oder ungesüßte Kräuter- und Früchtetees an.</v>
      </c>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49" customFormat="1" ht="15.6" customHeight="1" thickBot="1" x14ac:dyDescent="0.35">
      <c r="A21" s="108" t="s">
        <v>78</v>
      </c>
      <c r="B21" s="109"/>
      <c r="C21" s="109"/>
      <c r="D21" s="109"/>
      <c r="E21" s="109"/>
      <c r="F21" s="109"/>
      <c r="G21" s="109"/>
      <c r="H21" s="109"/>
      <c r="I21" s="109"/>
      <c r="J21" s="109"/>
      <c r="K21" s="110"/>
    </row>
    <row r="22" spans="1:62" s="49" customFormat="1" ht="54.75" customHeight="1" thickBot="1" x14ac:dyDescent="0.35">
      <c r="A22" s="31" t="s">
        <v>123</v>
      </c>
      <c r="B22" s="32" t="s">
        <v>124</v>
      </c>
      <c r="C22" s="37">
        <v>1</v>
      </c>
      <c r="D22" s="37">
        <v>1</v>
      </c>
      <c r="E22" s="37">
        <v>1</v>
      </c>
      <c r="F22" s="37">
        <v>1</v>
      </c>
      <c r="G22" s="37">
        <v>1</v>
      </c>
      <c r="H22" s="59">
        <f t="shared" ref="H22" si="1">SUM(C22:G22)</f>
        <v>5</v>
      </c>
      <c r="I22" s="14" t="str">
        <f>IF(H22&gt;2,"nicht erfüllt","erfüllt")</f>
        <v>nicht erfüllt</v>
      </c>
      <c r="J22" s="36">
        <f>IF(H22&lt;2,"0",2-H22)</f>
        <v>-3</v>
      </c>
      <c r="K22" s="33" t="str">
        <f>IF(I22="nicht erfüllt","Ihr Angebot enthält zu viele panierte Gerichte. Diese liefern  viel Fett und sollten gegen fettärmere Alternativen ausgetauscht werden.","Sie erfüllen die Empfehlungen und bieten nur eine geringe Menge an panierten Speisen an.")</f>
        <v>Ihr Angebot enthält zu viele panierte Gerichte. Diese liefern  viel Fett und sollten gegen fettärmere Alternativen ausgetauscht werden.</v>
      </c>
    </row>
    <row r="23" spans="1:62" s="49" customFormat="1" ht="15.6" customHeight="1" thickBot="1" x14ac:dyDescent="0.35">
      <c r="A23" s="109" t="s">
        <v>13</v>
      </c>
      <c r="B23" s="109"/>
      <c r="C23" s="109"/>
      <c r="D23" s="109"/>
      <c r="E23" s="109"/>
      <c r="F23" s="109"/>
      <c r="G23" s="109"/>
      <c r="H23" s="109"/>
      <c r="I23" s="109"/>
      <c r="J23" s="109"/>
      <c r="K23" s="110"/>
    </row>
    <row r="24" spans="1:62" ht="55.2" customHeight="1" thickBot="1" x14ac:dyDescent="0.35">
      <c r="A24" s="76" t="s">
        <v>34</v>
      </c>
      <c r="B24" s="111"/>
      <c r="C24" s="77">
        <v>1</v>
      </c>
      <c r="D24" s="37">
        <v>1</v>
      </c>
      <c r="E24" s="37">
        <v>1</v>
      </c>
      <c r="F24" s="37">
        <v>1</v>
      </c>
      <c r="G24" s="37">
        <v>1</v>
      </c>
      <c r="H24" s="59">
        <f t="shared" si="0"/>
        <v>5</v>
      </c>
      <c r="I24" s="14" t="str">
        <f>IF(H24&gt;0,"Vorsicht!","")</f>
        <v>Vorsicht!</v>
      </c>
      <c r="J24" s="36"/>
      <c r="K24" s="33" t="str">
        <f>IF(H24&gt;0,"Gesüßte Getränke enthalten zu viel Zucker und Energie und können die Konzentrationsfähigkeit beeinträchtigen. Besser sind kalorienfreier Getränke wie Wasser oder ungesüßte Tees.","Getränke sollen den Körper mit Flüssigkeit versorgen. Wasser sowie ungesüßte Kräuter- und Früchtetees enthalten keine Kalorien und sind daher besonders empfehlenswert.")</f>
        <v>Gesüßte Getränke enthalten zu viel Zucker und Energie und können die Konzentrationsfähigkeit beeinträchtigen. Besser sind kalorienfreier Getränke wie Wasser oder ungesüßte Tees.</v>
      </c>
    </row>
    <row r="25" spans="1:62" ht="55.2" customHeight="1" thickBot="1" x14ac:dyDescent="0.35">
      <c r="A25" s="76" t="s">
        <v>35</v>
      </c>
      <c r="B25" s="112"/>
      <c r="C25" s="77">
        <v>1</v>
      </c>
      <c r="D25" s="37">
        <v>1</v>
      </c>
      <c r="E25" s="37">
        <v>1</v>
      </c>
      <c r="F25" s="37">
        <v>1</v>
      </c>
      <c r="G25" s="37">
        <v>1</v>
      </c>
      <c r="H25" s="59">
        <f t="shared" ref="H25:H26" si="2">SUM(C25:G25)</f>
        <v>5</v>
      </c>
      <c r="I25" s="14" t="str">
        <f t="shared" ref="I25" si="3">IF(H25&gt;0,"Vorsicht!","")</f>
        <v>Vorsicht!</v>
      </c>
      <c r="J25" s="36"/>
      <c r="K25" s="33" t="s">
        <v>115</v>
      </c>
    </row>
    <row r="26" spans="1:62" ht="55.2" customHeight="1" thickBot="1" x14ac:dyDescent="0.35">
      <c r="A26" s="76" t="s">
        <v>38</v>
      </c>
      <c r="B26" s="113"/>
      <c r="C26" s="77">
        <v>1</v>
      </c>
      <c r="D26" s="37">
        <v>1</v>
      </c>
      <c r="E26" s="37">
        <v>1</v>
      </c>
      <c r="F26" s="37">
        <v>1</v>
      </c>
      <c r="G26" s="37">
        <v>1</v>
      </c>
      <c r="H26" s="59">
        <f t="shared" si="2"/>
        <v>5</v>
      </c>
      <c r="I26" s="14" t="str">
        <f>IF(H26&gt;0,"Vorsicht!","")</f>
        <v>Vorsicht!</v>
      </c>
      <c r="J26" s="36"/>
      <c r="K26" s="33" t="s">
        <v>76</v>
      </c>
    </row>
  </sheetData>
  <sheetProtection sheet="1" objects="1" scenarios="1"/>
  <protectedRanges>
    <protectedRange sqref="C12:G14 C16:G26" name="Bereich1"/>
  </protectedRanges>
  <mergeCells count="10">
    <mergeCell ref="C6:G6"/>
    <mergeCell ref="C7:G7"/>
    <mergeCell ref="C8:G8"/>
    <mergeCell ref="A21:K21"/>
    <mergeCell ref="B24:B26"/>
    <mergeCell ref="A11:B11"/>
    <mergeCell ref="A12:A13"/>
    <mergeCell ref="A14:A15"/>
    <mergeCell ref="A16:A17"/>
    <mergeCell ref="A23:K23"/>
  </mergeCells>
  <conditionalFormatting sqref="I12">
    <cfRule type="containsText" dxfId="22" priority="29" operator="containsText" text="nicht erfüllt">
      <formula>NOT(ISERROR(SEARCH("nicht erfüllt",I12)))</formula>
    </cfRule>
    <cfRule type="containsText" dxfId="21" priority="30" operator="containsText" text="erfüllt">
      <formula>NOT(ISERROR(SEARCH("erfüllt",I12)))</formula>
    </cfRule>
  </conditionalFormatting>
  <conditionalFormatting sqref="I17">
    <cfRule type="containsText" dxfId="20" priority="27" operator="containsText" text="nicht erfüllt">
      <formula>NOT(ISERROR(SEARCH("nicht erfüllt",I17)))</formula>
    </cfRule>
    <cfRule type="containsText" dxfId="19" priority="28" operator="containsText" text="erfüllt">
      <formula>NOT(ISERROR(SEARCH("erfüllt",I17)))</formula>
    </cfRule>
  </conditionalFormatting>
  <conditionalFormatting sqref="I19">
    <cfRule type="containsText" dxfId="18" priority="25" operator="containsText" text="nicht erfüllt">
      <formula>NOT(ISERROR(SEARCH("nicht erfüllt",I19)))</formula>
    </cfRule>
    <cfRule type="containsText" dxfId="17" priority="26" operator="containsText" text="erfüllt">
      <formula>NOT(ISERROR(SEARCH("erfüllt",I19)))</formula>
    </cfRule>
  </conditionalFormatting>
  <conditionalFormatting sqref="I14">
    <cfRule type="containsText" dxfId="16" priority="23" operator="containsText" text="nicht erfüllt">
      <formula>NOT(ISERROR(SEARCH("nicht erfüllt",I14)))</formula>
    </cfRule>
    <cfRule type="containsText" dxfId="15" priority="24" operator="containsText" text="erfüllt">
      <formula>NOT(ISERROR(SEARCH("erfüllt",I14)))</formula>
    </cfRule>
  </conditionalFormatting>
  <conditionalFormatting sqref="I16">
    <cfRule type="containsText" dxfId="14" priority="21" operator="containsText" text="nicht erfüllt">
      <formula>NOT(ISERROR(SEARCH("nicht erfüllt",I16)))</formula>
    </cfRule>
    <cfRule type="containsText" dxfId="13" priority="22" operator="containsText" text="erfüllt">
      <formula>NOT(ISERROR(SEARCH("erfüllt",I16)))</formula>
    </cfRule>
  </conditionalFormatting>
  <conditionalFormatting sqref="I18">
    <cfRule type="containsText" dxfId="12" priority="19" operator="containsText" text="nicht erfüllt">
      <formula>NOT(ISERROR(SEARCH("nicht erfüllt",I18)))</formula>
    </cfRule>
    <cfRule type="containsText" dxfId="11" priority="20" operator="containsText" text="erfüllt">
      <formula>NOT(ISERROR(SEARCH("erfüllt",I18)))</formula>
    </cfRule>
  </conditionalFormatting>
  <conditionalFormatting sqref="I20">
    <cfRule type="containsText" dxfId="10" priority="17" operator="containsText" text="nicht erfüllt">
      <formula>NOT(ISERROR(SEARCH("nicht erfüllt",I20)))</formula>
    </cfRule>
    <cfRule type="containsText" dxfId="9" priority="18" operator="containsText" text="erfüllt">
      <formula>NOT(ISERROR(SEARCH("erfüllt",I20)))</formula>
    </cfRule>
  </conditionalFormatting>
  <conditionalFormatting sqref="I24:I26">
    <cfRule type="cellIs" dxfId="8" priority="14" operator="greaterThan">
      <formula>"0+$H$26:$H$28"</formula>
    </cfRule>
    <cfRule type="containsText" dxfId="7" priority="15" operator="containsText" text="nicht erfüllt">
      <formula>NOT(ISERROR(SEARCH("nicht erfüllt",I24)))</formula>
    </cfRule>
    <cfRule type="containsText" dxfId="6" priority="16" operator="containsText" text="erfüllt">
      <formula>NOT(ISERROR(SEARCH("erfüllt",I24)))</formula>
    </cfRule>
  </conditionalFormatting>
  <conditionalFormatting sqref="I15">
    <cfRule type="containsText" dxfId="5" priority="12" operator="containsText" text="nicht erfüllt">
      <formula>NOT(ISERROR(SEARCH("nicht erfüllt",I15)))</formula>
    </cfRule>
    <cfRule type="containsText" dxfId="4" priority="13" operator="containsText" text="erfüllt">
      <formula>NOT(ISERROR(SEARCH("erfüllt",I15)))</formula>
    </cfRule>
  </conditionalFormatting>
  <conditionalFormatting sqref="I13">
    <cfRule type="containsText" dxfId="3" priority="7" operator="containsText" text="nicht erfüllt">
      <formula>NOT(ISERROR(SEARCH("nicht erfüllt",I13)))</formula>
    </cfRule>
    <cfRule type="containsText" dxfId="2" priority="8" operator="containsText" text="erfüllt">
      <formula>NOT(ISERROR(SEARCH("erfüllt",I13)))</formula>
    </cfRule>
  </conditionalFormatting>
  <conditionalFormatting sqref="I22">
    <cfRule type="containsText" dxfId="1" priority="1" operator="containsText" text="nicht erfüllt">
      <formula>NOT(ISERROR(SEARCH("nicht erfüllt",I22)))</formula>
    </cfRule>
    <cfRule type="containsText" dxfId="0" priority="2" operator="containsText" text="erfüllt">
      <formula>NOT(ISERROR(SEARCH("erfüllt",I22)))</formula>
    </cfRule>
  </conditionalFormatting>
  <dataValidations count="1">
    <dataValidation type="list" allowBlank="1" showInputMessage="1" showErrorMessage="1" error="Bitte wählen Sie 0 oder 1" prompt="Bitte wählen Sie 0 oder 1" sqref="C12:G20 C22:G22 C24:G26" xr:uid="{EA2ED780-09C6-496F-9268-B7C0C9718A62}">
      <formula1>Auswahl</formula1>
    </dataValidation>
  </dataValidations>
  <pageMargins left="0.23622047244094491" right="0.23622047244094491" top="0.74803149606299213" bottom="0.74803149606299213" header="0.31496062992125984" footer="0.31496062992125984"/>
  <pageSetup paperSize="8" scale="44" orientation="landscape" r:id="rId1"/>
  <headerFooter>
    <oddHeader>&amp;R&amp;G</oddHeader>
    <oddFooter xml:space="preserve">&amp;CStand: September 2022
&amp;R&amp;10Fachstelle Kita- und Schulverpflegung Bayern am Kompetenzzentrum für Ernährung
Hofer Straße 20  95326 Kulmbach
www.kita-schulverpflegung.bayern.de   </oddFooter>
  </headerFooter>
  <rowBreaks count="1" manualBreakCount="1">
    <brk id="34" max="10" man="1"/>
  </rowBreaks>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Angebots-Check</vt:lpstr>
      <vt:lpstr>Erläuterungen</vt:lpstr>
      <vt:lpstr>Beispiel</vt:lpstr>
      <vt:lpstr>'Angebots-Check'!Druckbereich</vt:lpstr>
      <vt:lpstr>Beispiel!Druckbereich</vt:lpstr>
      <vt:lpstr>Erläuterungen!Druckbereich</vt:lpstr>
      <vt:lpstr>Beispiel!OLE_LINK2</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Püttmann, Rosina (KErn)</dc:creator>
  <cp:lastModifiedBy>Püttmann, Rosina (KErn)</cp:lastModifiedBy>
  <cp:lastPrinted>2022-10-06T10:21:35Z</cp:lastPrinted>
  <dcterms:created xsi:type="dcterms:W3CDTF">2018-04-09T13:10:10Z</dcterms:created>
  <dcterms:modified xsi:type="dcterms:W3CDTF">2022-10-06T10:22:22Z</dcterms:modified>
</cp:coreProperties>
</file>